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310" yWindow="405" windowWidth="20280" windowHeight="11640"/>
  </bookViews>
  <sheets>
    <sheet name="Products - 130325 BID DOC" sheetId="55" r:id="rId1"/>
  </sheets>
  <externalReferences>
    <externalReference r:id="rId2"/>
  </externalReferences>
  <definedNames>
    <definedName name="_xlnm.Print_Area" localSheetId="0">'Products - 130325 BID DOC'!$A$1:$T$311</definedName>
    <definedName name="_xlnm.Print_Titles" localSheetId="0">'Products - 130325 BID DOC'!$1:$9</definedName>
  </definedNames>
  <calcPr calcId="145621"/>
</workbook>
</file>

<file path=xl/calcChain.xml><?xml version="1.0" encoding="utf-8"?>
<calcChain xmlns="http://schemas.openxmlformats.org/spreadsheetml/2006/main">
  <c r="R290" i="55" l="1"/>
  <c r="N80" i="55" l="1"/>
  <c r="R82" i="55" s="1"/>
  <c r="N64" i="55"/>
  <c r="P66" i="55" s="1"/>
  <c r="N43" i="55"/>
  <c r="N39" i="55"/>
  <c r="P82" i="55" l="1"/>
  <c r="R66" i="55"/>
  <c r="N230" i="55"/>
  <c r="N160" i="55" l="1"/>
  <c r="N305" i="55"/>
  <c r="N76" i="55"/>
  <c r="N301" i="55"/>
  <c r="N47" i="55"/>
  <c r="N297" i="55"/>
  <c r="N293" i="55"/>
  <c r="R236" i="55"/>
  <c r="P236" i="55"/>
  <c r="R235" i="55"/>
  <c r="P235" i="55"/>
  <c r="R224" i="55"/>
  <c r="P224" i="55"/>
  <c r="R219" i="55"/>
  <c r="P219" i="55"/>
  <c r="N124" i="55"/>
  <c r="P126" i="55" s="1"/>
  <c r="N222" i="55"/>
  <c r="N226" i="55"/>
  <c r="N201" i="55"/>
  <c r="N198" i="55"/>
  <c r="N194" i="55"/>
  <c r="N286" i="55"/>
  <c r="N282" i="55"/>
  <c r="N278" i="55"/>
  <c r="N134" i="55"/>
  <c r="P136" i="55" s="1"/>
  <c r="N130" i="55"/>
  <c r="R132" i="55" s="1"/>
  <c r="N190" i="55"/>
  <c r="N186" i="55"/>
  <c r="P188" i="55" s="1"/>
  <c r="G86" i="55"/>
  <c r="N234" i="55"/>
  <c r="N217" i="55"/>
  <c r="P227" i="55" s="1"/>
  <c r="N72" i="55"/>
  <c r="R75" i="55" s="1"/>
  <c r="N156" i="55"/>
  <c r="P158" i="55" s="1"/>
  <c r="N152" i="55"/>
  <c r="P154" i="55" s="1"/>
  <c r="N11" i="55"/>
  <c r="P13" i="55" s="1"/>
  <c r="N120" i="55"/>
  <c r="R123" i="55" s="1"/>
  <c r="N116" i="55"/>
  <c r="R118" i="55" s="1"/>
  <c r="N112" i="55"/>
  <c r="P114" i="55" s="1"/>
  <c r="N108" i="55"/>
  <c r="R110" i="55" s="1"/>
  <c r="N104" i="55"/>
  <c r="P106" i="55" s="1"/>
  <c r="N256" i="55"/>
  <c r="N274" i="55"/>
  <c r="R284" i="55" s="1"/>
  <c r="N98" i="55"/>
  <c r="R100" i="55" s="1"/>
  <c r="N68" i="55"/>
  <c r="R70" i="55" s="1"/>
  <c r="N60" i="55"/>
  <c r="R62" i="55" s="1"/>
  <c r="N52" i="55"/>
  <c r="R54" i="55" s="1"/>
  <c r="N170" i="55"/>
  <c r="R172" i="55" s="1"/>
  <c r="N211" i="55"/>
  <c r="R213" i="55" s="1"/>
  <c r="N207" i="55"/>
  <c r="P209" i="55" s="1"/>
  <c r="N252" i="55"/>
  <c r="R254" i="55" s="1"/>
  <c r="N244" i="55"/>
  <c r="R246" i="55" s="1"/>
  <c r="N240" i="55"/>
  <c r="P242" i="55" s="1"/>
  <c r="N270" i="55"/>
  <c r="R272" i="55" s="1"/>
  <c r="N266" i="55"/>
  <c r="R268" i="55" s="1"/>
  <c r="N262" i="55"/>
  <c r="P264" i="55" s="1"/>
  <c r="N94" i="55"/>
  <c r="R96" i="55" s="1"/>
  <c r="N90" i="55"/>
  <c r="R92" i="55" s="1"/>
  <c r="N86" i="55"/>
  <c r="R88" i="55" s="1"/>
  <c r="N148" i="55"/>
  <c r="P150" i="55" s="1"/>
  <c r="N144" i="55"/>
  <c r="R146" i="55" s="1"/>
  <c r="N140" i="55"/>
  <c r="R142" i="55" s="1"/>
  <c r="N182" i="55"/>
  <c r="P185" i="55" s="1"/>
  <c r="N178" i="55"/>
  <c r="R180" i="55" s="1"/>
  <c r="N174" i="55"/>
  <c r="P176" i="55" s="1"/>
  <c r="N166" i="55"/>
  <c r="P168" i="55" s="1"/>
  <c r="N35" i="55"/>
  <c r="N31" i="55"/>
  <c r="R33" i="55" s="1"/>
  <c r="N27" i="55"/>
  <c r="R29" i="55" s="1"/>
  <c r="N23" i="55"/>
  <c r="P25" i="55" s="1"/>
  <c r="N19" i="55"/>
  <c r="R21" i="55" s="1"/>
  <c r="N15" i="55"/>
  <c r="R17" i="55" s="1"/>
  <c r="G140" i="55"/>
  <c r="P220" i="55" l="1"/>
  <c r="P221" i="55"/>
  <c r="R221" i="55"/>
  <c r="R220" i="55"/>
  <c r="R126" i="55"/>
  <c r="P122" i="55"/>
  <c r="R122" i="55"/>
  <c r="R264" i="55"/>
  <c r="R154" i="55"/>
  <c r="P17" i="55"/>
  <c r="P142" i="55"/>
  <c r="P118" i="55"/>
  <c r="R114" i="55"/>
  <c r="P70" i="55"/>
  <c r="R176" i="55"/>
  <c r="R209" i="55"/>
  <c r="P213" i="55"/>
  <c r="P96" i="55"/>
  <c r="R158" i="55"/>
  <c r="R106" i="55"/>
  <c r="P62" i="55"/>
  <c r="P75" i="55"/>
  <c r="P92" i="55"/>
  <c r="P146" i="55"/>
  <c r="P100" i="55"/>
  <c r="R168" i="55"/>
  <c r="R242" i="55"/>
  <c r="P132" i="55"/>
  <c r="P29" i="55"/>
  <c r="P33" i="55"/>
  <c r="P246" i="55"/>
  <c r="P180" i="55"/>
  <c r="R136" i="55"/>
  <c r="P272" i="55"/>
  <c r="R150" i="55"/>
  <c r="P172" i="55"/>
  <c r="R25" i="55"/>
  <c r="P88" i="55"/>
  <c r="P254" i="55"/>
  <c r="P123" i="55"/>
  <c r="R188" i="55"/>
  <c r="R185" i="55"/>
  <c r="P54" i="55"/>
  <c r="P268" i="55"/>
  <c r="R227" i="55"/>
  <c r="P284" i="55"/>
  <c r="P21" i="55"/>
  <c r="P110" i="55"/>
  <c r="R13" i="55"/>
  <c r="R309" i="55" l="1"/>
</calcChain>
</file>

<file path=xl/sharedStrings.xml><?xml version="1.0" encoding="utf-8"?>
<sst xmlns="http://schemas.openxmlformats.org/spreadsheetml/2006/main" count="334" uniqueCount="246">
  <si>
    <t>Task Chair</t>
  </si>
  <si>
    <t>Lounge Chair</t>
  </si>
  <si>
    <t>Item</t>
  </si>
  <si>
    <t>Coffee Table</t>
  </si>
  <si>
    <t>Don’t adjust here</t>
  </si>
  <si>
    <t>Product Type</t>
  </si>
  <si>
    <t>Function</t>
  </si>
  <si>
    <t>Manufacturer</t>
  </si>
  <si>
    <t>Style</t>
  </si>
  <si>
    <t>QTY</t>
  </si>
  <si>
    <t>LIST Total</t>
  </si>
  <si>
    <t>Total Less 30%</t>
  </si>
  <si>
    <t>Lounge Seating</t>
  </si>
  <si>
    <t>LNG-1</t>
  </si>
  <si>
    <t>LNG-2</t>
  </si>
  <si>
    <t>Chairs</t>
  </si>
  <si>
    <t>CH-1</t>
  </si>
  <si>
    <t>Conference Chair</t>
  </si>
  <si>
    <t>CH-2</t>
  </si>
  <si>
    <t>Side Chair</t>
  </si>
  <si>
    <t>CH-3</t>
  </si>
  <si>
    <t>CH-4</t>
  </si>
  <si>
    <t>CH-5</t>
  </si>
  <si>
    <t>CH-6</t>
  </si>
  <si>
    <t>Break Room Chair</t>
  </si>
  <si>
    <t>Tables</t>
  </si>
  <si>
    <t>NOT USED</t>
  </si>
  <si>
    <t>Conference Tables</t>
  </si>
  <si>
    <t>CT-2</t>
  </si>
  <si>
    <t>CT-3</t>
  </si>
  <si>
    <t>CT-4</t>
  </si>
  <si>
    <t>Files</t>
  </si>
  <si>
    <t>F-1</t>
  </si>
  <si>
    <t>F-2</t>
  </si>
  <si>
    <t>F-3</t>
  </si>
  <si>
    <t>F-4</t>
  </si>
  <si>
    <t>Misc.</t>
  </si>
  <si>
    <t>L-1</t>
  </si>
  <si>
    <t>Workstations</t>
  </si>
  <si>
    <t>WS-1</t>
  </si>
  <si>
    <t>WS-2</t>
  </si>
  <si>
    <t>WS-3</t>
  </si>
  <si>
    <t>WS-4</t>
  </si>
  <si>
    <t>Private Offices</t>
  </si>
  <si>
    <t>PO-1</t>
  </si>
  <si>
    <t>PO-2</t>
  </si>
  <si>
    <t>PO-3</t>
  </si>
  <si>
    <t>PO-4</t>
  </si>
  <si>
    <t>Total</t>
  </si>
  <si>
    <t>LNG-3</t>
  </si>
  <si>
    <t>LNG-4</t>
  </si>
  <si>
    <t>LNG-5</t>
  </si>
  <si>
    <t>Task Chairs</t>
  </si>
  <si>
    <t>TS-1</t>
  </si>
  <si>
    <t>TS-2</t>
  </si>
  <si>
    <t>Coffee Tables</t>
  </si>
  <si>
    <t>TC-1</t>
  </si>
  <si>
    <t>TC-2</t>
  </si>
  <si>
    <t>TC-3</t>
  </si>
  <si>
    <t>TC-4</t>
  </si>
  <si>
    <t>TL-1</t>
  </si>
  <si>
    <t>TL-2</t>
  </si>
  <si>
    <t>TL-3</t>
  </si>
  <si>
    <t>TL-4</t>
  </si>
  <si>
    <t>TL-5</t>
  </si>
  <si>
    <t>TL-6</t>
  </si>
  <si>
    <t>Knoll</t>
  </si>
  <si>
    <t>Davis</t>
  </si>
  <si>
    <t>High Tower</t>
  </si>
  <si>
    <t>WCI</t>
  </si>
  <si>
    <t>Lounge Bench</t>
  </si>
  <si>
    <t>Training/Classroom Chair</t>
  </si>
  <si>
    <t>Training Table (2'-0" x 6'-0")</t>
  </si>
  <si>
    <t>Conference Table (5'-0" x 12'-6")</t>
  </si>
  <si>
    <t>TC-5</t>
  </si>
  <si>
    <t>CT-5</t>
  </si>
  <si>
    <t>Large Coffee Table</t>
  </si>
  <si>
    <t>Herman Miller</t>
  </si>
  <si>
    <t>CR-1</t>
  </si>
  <si>
    <t>Credenza</t>
  </si>
  <si>
    <t>LIST Price Per Unit</t>
  </si>
  <si>
    <t>Quantity</t>
  </si>
  <si>
    <t>BID Price  per Unit *</t>
  </si>
  <si>
    <t>Lab/Classroom Chair</t>
  </si>
  <si>
    <t>* Bid pricing to include all applicable shipping, delievery, installation, and any associated costs to complete and finalize installation.</t>
  </si>
  <si>
    <t>Bid Form</t>
  </si>
  <si>
    <t>Extended LIST Price</t>
  </si>
  <si>
    <t>Extended BID Price*</t>
  </si>
  <si>
    <t>Describe Seller Alternate</t>
  </si>
  <si>
    <t>CH-8</t>
  </si>
  <si>
    <t>CH-9</t>
  </si>
  <si>
    <t>TL-7</t>
  </si>
  <si>
    <t>Conference Table (4'-0" x 15'-0")</t>
  </si>
  <si>
    <t>S-1</t>
  </si>
  <si>
    <t>S-2</t>
  </si>
  <si>
    <t>WS-5</t>
  </si>
  <si>
    <t>WS-6</t>
  </si>
  <si>
    <t>WS-7</t>
  </si>
  <si>
    <t>CT-6</t>
  </si>
  <si>
    <t>CT-7</t>
  </si>
  <si>
    <t>TL-8</t>
  </si>
  <si>
    <t>TL-9</t>
  </si>
  <si>
    <t>Steelcase</t>
  </si>
  <si>
    <t>Gordon International</t>
  </si>
  <si>
    <t>Versteel</t>
  </si>
  <si>
    <t>First Office</t>
  </si>
  <si>
    <t>Allermuir</t>
  </si>
  <si>
    <t>Nucraft</t>
  </si>
  <si>
    <t>HermanMiller</t>
  </si>
  <si>
    <t>TL-10</t>
  </si>
  <si>
    <t>NuCraft</t>
  </si>
  <si>
    <t>Geiger</t>
  </si>
  <si>
    <t>DWR</t>
  </si>
  <si>
    <t>BN-1</t>
  </si>
  <si>
    <t>ST-1</t>
  </si>
  <si>
    <t>Storage</t>
  </si>
  <si>
    <t>Building Level</t>
  </si>
  <si>
    <t>3,4,5</t>
  </si>
  <si>
    <t>LNG-6</t>
  </si>
  <si>
    <t>Lecturn/Instructor Desk</t>
  </si>
  <si>
    <t>2,3,4,5</t>
  </si>
  <si>
    <t>3,5</t>
  </si>
  <si>
    <t>4,5</t>
  </si>
  <si>
    <t>3,4</t>
  </si>
  <si>
    <t>Coalesse</t>
  </si>
  <si>
    <t>CT-1A</t>
  </si>
  <si>
    <t>CT-1B</t>
  </si>
  <si>
    <t>Coffee Table 16"H</t>
  </si>
  <si>
    <t>Coffee Table 22"H</t>
  </si>
  <si>
    <t>Conference Table (5'-0"x15'-0")</t>
  </si>
  <si>
    <t>Purl Task Chair - High back, 5 star base, arm and height adjustable, high grade leather seat and back</t>
  </si>
  <si>
    <t>L-Shape w/ overhead storage &amp; tackable panel w/ mid-grade fabric. B/B/F metal ped w/ pencil tray, 2H metal lateral file</t>
  </si>
  <si>
    <t>4, 5</t>
  </si>
  <si>
    <t>PO-2A</t>
  </si>
  <si>
    <t>Executive Conference Chair</t>
  </si>
  <si>
    <t xml:space="preserve">Sleek Conference Chair - 5 star base, mid back, height adjustable, mid grade fabric for seat and back </t>
  </si>
  <si>
    <t>Quanta Chair - w/ casters and arms - nonupholstered, wood finish TBD</t>
  </si>
  <si>
    <t>Fleur Side Chair - wood arms and back, upholstered seat with mid grade fabric, chrome metal leg</t>
  </si>
  <si>
    <t>Four Cast LINE Chair with Arms - polyamide seat, chrome metal frame and leg, finish TBD</t>
  </si>
  <si>
    <t>Executive Side Chair</t>
  </si>
  <si>
    <t>Gingko Side Chair - Veneer shell and wood base,
finishes TBD</t>
  </si>
  <si>
    <t>Chair_One Stacking Base - White aluminum seat and
legs (high gloss)</t>
  </si>
  <si>
    <t>Outdoor Chair
ALT. LINE ITEM PACKAGE</t>
  </si>
  <si>
    <t>Outdoor Lounge Chair
ALT. LINE ITEM PACKAGE</t>
  </si>
  <si>
    <t>Medici Outdoor Lounge - Wood finish; natural thermo
oiled Ash</t>
  </si>
  <si>
    <t>Sebastopol Table - Veneer exterior, White PLAM
interior - 41"x18"x16"</t>
  </si>
  <si>
    <t>Sebastopol Table - Veneer exterior, White PLAM
interior - 41"x18"x22"</t>
  </si>
  <si>
    <t>I-Beam Occassional Table - 16"x16"</t>
  </si>
  <si>
    <t>I-Beam Occassional Table - 18"x18"</t>
  </si>
  <si>
    <t>Outdoor Coffee Table
ALT. LINE ITEM PACKAGE</t>
  </si>
  <si>
    <t>Outdoor Side Table
ALT. LINE ITEM PACKAGE</t>
  </si>
  <si>
    <t>Frank Gehry Left Twist Cube - Finish TBD - 18"squ.</t>
  </si>
  <si>
    <t>May Lin Stones - Outdoor Coffee Table - Finish TBD
42"x30"x11"</t>
  </si>
  <si>
    <t>Open Office File - 42"L - 2H</t>
  </si>
  <si>
    <t>Private Office File - 48"L - 2H</t>
  </si>
  <si>
    <t>Media Scape Lounge - 2pc Configuration
High-grade fabric for seat and back TBD
(1) Corner-Left, (1) Corner-Right</t>
  </si>
  <si>
    <t>MediaScape Lounge - 3pc Configuration
High-grade fabric for seat and back TBD
(1) Corner-Right: , (2) Straight</t>
  </si>
  <si>
    <t>Supplier shall be responsible for verifying the accuracy and completeness of the specified product number for the product described and shall notify the designer of any discrepancies prior to placing the product on order. Manufacturer and Supply Dealer shall</t>
  </si>
  <si>
    <t>certify that this product meets regulations of the jurisdiction in which the project is located and includes required stamps, certification and labeling.</t>
  </si>
  <si>
    <t>MediaScape Lounge - 2pc Configuration
High-grade fabric for seat and back TBD
(1) Straight , (1) Backless</t>
  </si>
  <si>
    <t>Executive Conference Table
(5'-0" x 15'-0")</t>
  </si>
  <si>
    <t>Round Meeting Table (48"D)</t>
  </si>
  <si>
    <t>Mark IV - w/ Corian top, metal powder coated leg
and base</t>
  </si>
  <si>
    <t>Break Room Table (36"D)</t>
  </si>
  <si>
    <t>Executive Round Meeting Table (48"D)</t>
  </si>
  <si>
    <t>Eames Round Table - Wood veneer top, metal base, finishes TBD</t>
  </si>
  <si>
    <t>Outdoor Table (36"D)
ALTERNATE LINE ITEM PACKAGE</t>
  </si>
  <si>
    <t>Platform Outdoor Table - w/ powder coated base
and top</t>
  </si>
  <si>
    <t>Think Chair - Adjustable height and arms, mesh back, mid-grade seat fabric, 5 star base</t>
  </si>
  <si>
    <t>Executive Task Chair</t>
  </si>
  <si>
    <t>Verb Instructor Station - w/ Caddy and modesty panel - Corian Top, finishes TBD, 24"x72"</t>
  </si>
  <si>
    <t>Reff - 2H - Painted finish TBD - to fit under worksurface where applicable</t>
  </si>
  <si>
    <t>Reff - 2H - 48"L w/ Wood top, Finish TBD - to fit under
worksurface where applicable; provide single wood panel top for multiple stand alone units</t>
  </si>
  <si>
    <t>Site 2010 Round Networking Table
w/ power &amp; data - 84"D, finish TBD</t>
  </si>
  <si>
    <t>Reff - Cabinets, 28 3/8 planning 72" H, metal interiors
Bookcase - 36"x20"x72" - Finish TBD</t>
  </si>
  <si>
    <t>Tix Double Conference Table - (2) I-Leg, (1) Center leg with concealed data with access on both sides, solid wood top, stainless steel leg with clear finish - TBD</t>
  </si>
  <si>
    <t xml:space="preserve">Sleek Conference Chair - 5 star base, high back, height adjustable, high-grade leather for seat and back </t>
  </si>
  <si>
    <t>Lab Table - Resin top, painted stainless steel leg/base on casters - 96"x30"x34"H</t>
  </si>
  <si>
    <t>Lab Table - Resin top, painted stainless steel leg/base on casters - 120"x48"x28"H</t>
  </si>
  <si>
    <t>L-2</t>
  </si>
  <si>
    <t>Auditorium Lecturn</t>
  </si>
  <si>
    <t>High-Tech Lecturn - Fully integrated A/V, slide out shelf, fixed upper shelf w/ pull out drawer, gooseneck microphone, light w/ dimmer, cabler shroud on casters - Wood finishes TBD</t>
  </si>
  <si>
    <t>Executive Private Office</t>
  </si>
  <si>
    <t>CH-10</t>
  </si>
  <si>
    <t>Kart Nesting Stool - Height adjustable w/ arms and casters, mid-grade upholstered seat - Finishes TBD</t>
  </si>
  <si>
    <t>Paces - Tilt Nest Table - PLAM top, 24"x60", Tilt-nest (flip top), laminate, flat edge, casters, straight edge. Table link (ganging) at ends, modesty panel, wire management tray w/ concealed wire metal leg, flat edge</t>
  </si>
  <si>
    <t>Round Meeting Table - 48"D - Corian top - Finishes TBD - (1) Data port @ CONF. 529 only</t>
  </si>
  <si>
    <t>Lab Table - Resin top, painted stainless steel leg/base on casters - 60"x24"x34"H</t>
  </si>
  <si>
    <t>Train Table - 24"x60" staight edge top w/ metal leg on casters, wire management tray, metal modesty panel - finishes TBD</t>
  </si>
  <si>
    <t>Performance Credenza - 72"x25"x29" Conference Height - Straight edge, 3 drawer - pull out recycle/trash bins, sliding equipment rack - Veneer wood with silver finish hardware, finishes TBD</t>
  </si>
  <si>
    <t>1,3,4,5</t>
  </si>
  <si>
    <t>Alternte Line
Item Package</t>
  </si>
  <si>
    <t>May Lin Stones - Coffee Table - Finish TBD
42"x30"x11"</t>
  </si>
  <si>
    <t>Metal Shelving</t>
  </si>
  <si>
    <t>Flow XT Conference Table - w/ (2) data port, concealed-data-regtangle leg, veneer top w/ hardwood straight edge</t>
  </si>
  <si>
    <t>TC-6</t>
  </si>
  <si>
    <t>Big Meeting Table</t>
  </si>
  <si>
    <t>Turnstone</t>
  </si>
  <si>
    <t>2,4</t>
  </si>
  <si>
    <t>All</t>
  </si>
  <si>
    <t>Kart Nesting Stool - Height adjustable w/ arms and casters, nonupholstered - Finishes TBD - Coordinates with TL-4</t>
  </si>
  <si>
    <t>Topo Freestanding Pedestal - 2H - 36"L, Painted finish TBD - to fit under worksurface where applicable - Coordinates w/ WS-7</t>
  </si>
  <si>
    <t>Formula Swiveling Pedestal Base Lounge Chair
High-grade fabric, stainless steel leg/base - Finishes TBD</t>
  </si>
  <si>
    <t>MediaScape Lounge - 6pc Configuration:
(1) Corner-Left, (2) Straight-Inverted, (3) Straight
High-grade fabric for seat and back TBD</t>
  </si>
  <si>
    <t>Campfire Big Table - Split top w/ trough, finishes TBD, 48x96x28H</t>
  </si>
  <si>
    <t>MediaScape Conference D-shaped Table - Finishes TBD - 60"x66"x38"H</t>
  </si>
  <si>
    <t>2,4,5</t>
  </si>
  <si>
    <t>Source International</t>
  </si>
  <si>
    <t>CH7</t>
  </si>
  <si>
    <t>See Alt. Line item Section</t>
  </si>
  <si>
    <t>Bim/computer Center Table</t>
  </si>
  <si>
    <t>Lab/Training Center Table</t>
  </si>
  <si>
    <t>Student Lab/Training Table</t>
  </si>
  <si>
    <t>Student Computer Table (2'-6" x 8'-0")</t>
  </si>
  <si>
    <t>Paces - Tilt Nest Table - PLAM top, 30"x60", Tilt-nest (flip top), laminate, flat edge, casters, straight edge. Table link (ganging) at ends, modesty panel, wire management tray w/ concealed wire metal leg, flat edge (seat 2 with 2 monitors per student)</t>
  </si>
  <si>
    <t>Computer Training Table</t>
  </si>
  <si>
    <t>Counter Height Meeting Table</t>
  </si>
  <si>
    <t>Flow Conference Table - w/ (2) data ports, concealed-data-rectangle leg, white corian top w/ straight edge</t>
  </si>
  <si>
    <t>Flow Conference Table - w/ (2) data port, concealed-data-rectangle leg, white corian top w/ straight edge</t>
  </si>
  <si>
    <t>Small Side Table (16" squ.)</t>
  </si>
  <si>
    <t>Medium SideTable (18" squ.)</t>
  </si>
  <si>
    <t>Open Office File - 36"L - 2H</t>
  </si>
  <si>
    <t>6' x 36"D Benching system</t>
  </si>
  <si>
    <t>6' x 30"D Benching system</t>
  </si>
  <si>
    <t>Large Shared 8' x 36"D Benching System</t>
  </si>
  <si>
    <t>6'x 36"D Benching System</t>
  </si>
  <si>
    <t>8x8 Reception Station</t>
  </si>
  <si>
    <t>9x9 Reception Station</t>
  </si>
  <si>
    <t xml:space="preserve">6'-6" x 11'-0" Reception Station </t>
  </si>
  <si>
    <t>8'x 30"D Shared Private Office - Bench</t>
  </si>
  <si>
    <t>10x10 Shared Private Office</t>
  </si>
  <si>
    <t xml:space="preserve">7x8 Shared Private Office </t>
  </si>
  <si>
    <t>Antenna - Benching system with C-leg - 36"D plam top,
B/B/F metal ped w/ pencil tray, concealed wire management tray</t>
  </si>
  <si>
    <t>Antenna - L-Shape w/ overhead storage &amp; tackable panel w/ high-grade fabric. B/B/F metal ped w/ pencil tray - Wood finishes TBD, concealed wire management tray</t>
  </si>
  <si>
    <t>Antenna - Overhead storage &amp; tackable panel w/ mid-grade fabric. (2) B/B/F metal ped w/ pencil tray, concealed wire management tray</t>
  </si>
  <si>
    <t>Antenna - L-Shape w/ overhead storage &amp; tackable panel w/ mid-grade fabric. B/B/F metal ped w/ pencil tray - PLAM finishes TBD, concealed wire management tray</t>
  </si>
  <si>
    <t>Antenna - PLAM finishes L-Shape w/ overhead storage &amp; tackable panel w/ mid-grade fabric, (2) B/B/F metal ped w/ pencil tray, concealed wire management tray</t>
  </si>
  <si>
    <t>Antenna - Benching system with C-leg - 30"D plam top,
B/B/F metal ped w/ pencil tray - Mid-grade fabric tackble panel, concealed wire management tray</t>
  </si>
  <si>
    <t>Antenna - 8'-0" x 8'-0" Reception Table w/ 30"D plam top w/ wood edge. Wood transaction front and top, B/B/F wood ped w/ pencil tray, privacy screens, concealed wire management tray</t>
  </si>
  <si>
    <t>Antenna - 8'-0" Large Benching - Double sided big table w/ Hinged access top - High-grade fabric screen, 2-workers shared, PLAM surface, B/B/F metal ped w/ pencil tray, concealed wire management tray</t>
  </si>
  <si>
    <t>Antenna - 6'-6" x 11'-0" Reception Station w/ Return - 30" PLAM Worksuface w/ Wood edge. Wood transation top. B/B/F wood ped w/ pencil tray, concealed wire management tray</t>
  </si>
  <si>
    <t>Antenna - 9'-0" x 9'-0" - Reception Station w/ Return - 3H (F-1) storage behind. 30"D PLAM top w/ wood edge. Wood transaction front and top. B/B/F wood ped w/ pencil tray, concealed wire management tray</t>
  </si>
  <si>
    <t>Antenna - 6'-0" Benching system with 28"H C-leg, PLAM top. Mid-grade fabric tackable panel, B/B/F metal ped w/ pencil tray, concealed wire management tray - Coordinates w/ F-4</t>
  </si>
  <si>
    <t>6'x6' Small Private Office</t>
  </si>
  <si>
    <t>ASU College Avenue Commons</t>
  </si>
  <si>
    <t>Gensler/Architekton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</si>
</sst>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12">
    <font>
      <sz val="10"/>
      <name val="Arial"/>
    </font>
    <font>
      <sz val="11"/>
      <color theme="0"/>
      <name val="Frutiger-Light"/>
      <family val="2"/>
    </font>
    <font>
      <sz val="11"/>
      <color rgb="FF9C0006"/>
      <name val="Frutiger-Light"/>
      <family val="2"/>
    </font>
    <font>
      <sz val="11"/>
      <color rgb="FF9C0006"/>
      <name val="Arial Narrow"/>
      <family val="2"/>
    </font>
    <font>
      <sz val="11"/>
      <color theme="0"/>
      <name val="Arial Narrow"/>
      <family val="2"/>
    </font>
    <font>
      <b/>
      <sz val="11"/>
      <color theme="0"/>
      <name val="Arial Narrow"/>
      <family val="2"/>
    </font>
    <font>
      <sz val="11"/>
      <name val="Arial Narrow"/>
      <family val="2"/>
    </font>
    <font>
      <sz val="11"/>
      <color theme="1"/>
      <name val="Arial Narrow"/>
      <family val="2"/>
    </font>
    <font>
      <b/>
      <sz val="11"/>
      <color theme="1"/>
      <name val="Arial Narrow"/>
      <family val="2"/>
    </font>
    <font>
      <b/>
      <sz val="11"/>
      <color rgb="FFFF0000"/>
      <name val="Arial Narrow"/>
      <family val="2"/>
    </font>
    <font>
      <b/>
      <sz val="11"/>
      <name val="Arial Narrow"/>
      <family val="2"/>
    </font>
    <font>
      <sz val="11"/>
      <color rgb="FFFF0000"/>
      <name val="Arial Narrow"/>
      <family val="2"/>
    </font>
  </fonts>
  <fills count="10">
    <fill>
      <patternFill patternType="none"/>
    </fill>
    <fill>
      <patternFill patternType="gray125"/>
    </fill>
    <fill>
      <patternFill patternType="solid">
        <fgColor theme="8"/>
      </patternFill>
    </fill>
    <fill>
      <patternFill patternType="solid">
        <fgColor rgb="FFFFC7CE"/>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1" tint="0.34998626667073579"/>
        <bgColor indexed="64"/>
      </patternFill>
    </fill>
    <fill>
      <patternFill patternType="solid">
        <fgColor theme="1"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63">
    <xf numFmtId="0" fontId="0" fillId="0" borderId="0" xfId="0"/>
    <xf numFmtId="1" fontId="3" fillId="7" borderId="0" xfId="2" applyNumberFormat="1" applyFont="1" applyFill="1" applyAlignment="1">
      <alignment vertical="top"/>
    </xf>
    <xf numFmtId="0" fontId="5" fillId="0" borderId="0" xfId="1" applyFont="1" applyFill="1" applyBorder="1" applyAlignment="1">
      <alignment horizontal="center" vertical="top" wrapText="1"/>
    </xf>
    <xf numFmtId="0" fontId="5" fillId="6" borderId="0" xfId="1" applyFont="1" applyFill="1" applyBorder="1" applyAlignment="1">
      <alignment horizontal="center" vertical="top" wrapText="1"/>
    </xf>
    <xf numFmtId="0" fontId="5" fillId="0" borderId="0" xfId="1" applyFont="1" applyFill="1" applyBorder="1" applyAlignment="1">
      <alignment vertical="top" wrapText="1"/>
    </xf>
    <xf numFmtId="164" fontId="4" fillId="8" borderId="0" xfId="0" applyNumberFormat="1" applyFont="1" applyFill="1" applyAlignment="1">
      <alignment vertical="top"/>
    </xf>
    <xf numFmtId="0" fontId="6" fillId="0" borderId="0" xfId="0" applyFont="1" applyAlignment="1">
      <alignment vertical="top"/>
    </xf>
    <xf numFmtId="0" fontId="7" fillId="0" borderId="0" xfId="0" applyFont="1" applyAlignment="1">
      <alignment horizontal="left" vertical="top"/>
    </xf>
    <xf numFmtId="14" fontId="8" fillId="0" borderId="0" xfId="0" applyNumberFormat="1" applyFont="1" applyAlignment="1">
      <alignment horizontal="left" vertical="top"/>
    </xf>
    <xf numFmtId="0" fontId="9" fillId="0" borderId="0" xfId="0" applyFont="1" applyAlignment="1">
      <alignment vertical="top"/>
    </xf>
    <xf numFmtId="0" fontId="8" fillId="0" borderId="0" xfId="0" applyFont="1" applyAlignment="1">
      <alignment vertical="top"/>
    </xf>
    <xf numFmtId="0" fontId="10" fillId="0" borderId="0" xfId="0" applyFont="1" applyAlignment="1">
      <alignment vertical="top"/>
    </xf>
    <xf numFmtId="0" fontId="8" fillId="0" borderId="0" xfId="0" applyFont="1" applyAlignment="1">
      <alignment horizontal="center" vertical="top" wrapText="1"/>
    </xf>
    <xf numFmtId="1" fontId="10" fillId="7" borderId="0" xfId="0" applyNumberFormat="1" applyFont="1" applyFill="1" applyAlignment="1">
      <alignment vertical="top"/>
    </xf>
    <xf numFmtId="0" fontId="8" fillId="0" borderId="0" xfId="0" applyFont="1" applyAlignment="1">
      <alignment horizontal="center" vertical="top"/>
    </xf>
    <xf numFmtId="0" fontId="7" fillId="0" borderId="0" xfId="0" applyFont="1" applyAlignment="1">
      <alignment vertical="top"/>
    </xf>
    <xf numFmtId="0" fontId="7" fillId="0" borderId="0" xfId="0" applyFont="1" applyAlignment="1">
      <alignment horizontal="center" vertical="top" wrapText="1"/>
    </xf>
    <xf numFmtId="1" fontId="6" fillId="7" borderId="0" xfId="0" applyNumberFormat="1" applyFont="1" applyFill="1" applyAlignment="1">
      <alignment vertical="top"/>
    </xf>
    <xf numFmtId="0" fontId="7" fillId="0" borderId="0" xfId="0" applyFont="1" applyAlignment="1">
      <alignment horizontal="center" vertical="top"/>
    </xf>
    <xf numFmtId="0" fontId="7" fillId="0" borderId="2" xfId="0" applyFont="1" applyBorder="1" applyAlignment="1">
      <alignment vertical="top"/>
    </xf>
    <xf numFmtId="0" fontId="7" fillId="0" borderId="6" xfId="0" applyFont="1" applyBorder="1" applyAlignment="1">
      <alignment vertical="top"/>
    </xf>
    <xf numFmtId="0" fontId="7" fillId="0" borderId="4" xfId="0" applyFont="1" applyBorder="1" applyAlignment="1">
      <alignment vertical="top"/>
    </xf>
    <xf numFmtId="0" fontId="6" fillId="0" borderId="6" xfId="0" applyFont="1" applyBorder="1" applyAlignment="1">
      <alignment vertical="top"/>
    </xf>
    <xf numFmtId="0" fontId="6" fillId="0" borderId="4" xfId="0" applyFont="1" applyBorder="1" applyAlignment="1">
      <alignment vertical="top"/>
    </xf>
    <xf numFmtId="0" fontId="7" fillId="0" borderId="2" xfId="0" applyFont="1" applyBorder="1" applyAlignment="1">
      <alignment horizontal="center" vertical="top" wrapText="1"/>
    </xf>
    <xf numFmtId="164" fontId="6" fillId="0" borderId="0" xfId="0" applyNumberFormat="1" applyFont="1" applyAlignment="1">
      <alignment vertical="top"/>
    </xf>
    <xf numFmtId="0" fontId="6" fillId="4" borderId="0" xfId="0" applyFont="1" applyFill="1" applyAlignment="1">
      <alignment vertical="top"/>
    </xf>
    <xf numFmtId="0" fontId="6" fillId="4" borderId="0" xfId="0" applyFont="1" applyFill="1" applyAlignment="1">
      <alignment vertical="top" wrapText="1"/>
    </xf>
    <xf numFmtId="164" fontId="6" fillId="4" borderId="0" xfId="0" applyNumberFormat="1" applyFont="1" applyFill="1" applyAlignment="1">
      <alignment vertical="top"/>
    </xf>
    <xf numFmtId="0" fontId="6" fillId="0" borderId="0" xfId="0" applyFont="1" applyAlignment="1">
      <alignment vertical="top" wrapText="1"/>
    </xf>
    <xf numFmtId="164" fontId="6" fillId="5" borderId="0" xfId="0" applyNumberFormat="1" applyFont="1" applyFill="1" applyAlignment="1">
      <alignment vertical="top"/>
    </xf>
    <xf numFmtId="0" fontId="6" fillId="0" borderId="0" xfId="0" applyFont="1" applyFill="1" applyAlignment="1">
      <alignment vertical="top"/>
    </xf>
    <xf numFmtId="164" fontId="6" fillId="0" borderId="0" xfId="0" applyNumberFormat="1" applyFont="1" applyFill="1" applyAlignment="1">
      <alignment vertical="top"/>
    </xf>
    <xf numFmtId="0" fontId="5" fillId="8" borderId="0" xfId="0" applyFont="1" applyFill="1" applyAlignment="1">
      <alignment vertical="top"/>
    </xf>
    <xf numFmtId="0" fontId="6" fillId="8" borderId="0" xfId="0" applyFont="1" applyFill="1" applyAlignment="1">
      <alignment vertical="top"/>
    </xf>
    <xf numFmtId="1" fontId="6" fillId="8" borderId="0" xfId="0" applyNumberFormat="1" applyFont="1" applyFill="1" applyAlignment="1">
      <alignment vertical="top"/>
    </xf>
    <xf numFmtId="0" fontId="6" fillId="7" borderId="0" xfId="0" applyFont="1" applyFill="1" applyAlignment="1">
      <alignment vertical="top"/>
    </xf>
    <xf numFmtId="0" fontId="6" fillId="0" borderId="0" xfId="0" applyFont="1" applyAlignment="1">
      <alignment horizontal="center" vertical="top"/>
    </xf>
    <xf numFmtId="0" fontId="8" fillId="0" borderId="3"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center" vertical="top" wrapText="1"/>
    </xf>
    <xf numFmtId="0" fontId="8" fillId="0" borderId="7" xfId="0" applyFont="1" applyFill="1" applyBorder="1" applyAlignment="1">
      <alignment horizontal="center" vertical="top" wrapText="1"/>
    </xf>
    <xf numFmtId="0" fontId="8" fillId="0" borderId="9" xfId="0" applyFont="1" applyBorder="1" applyAlignment="1">
      <alignment horizontal="center" vertical="top" wrapText="1"/>
    </xf>
    <xf numFmtId="0" fontId="8" fillId="0" borderId="7" xfId="0" applyFont="1" applyBorder="1" applyAlignment="1" applyProtection="1">
      <alignment horizontal="center" vertical="top" wrapText="1"/>
      <protection hidden="1"/>
    </xf>
    <xf numFmtId="0" fontId="8" fillId="0" borderId="5" xfId="0" applyFont="1" applyBorder="1" applyAlignment="1" applyProtection="1">
      <alignment horizontal="center" vertical="top" wrapText="1"/>
      <protection hidden="1"/>
    </xf>
    <xf numFmtId="1" fontId="10" fillId="7" borderId="0" xfId="0" applyNumberFormat="1" applyFont="1" applyFill="1" applyAlignment="1">
      <alignment horizontal="center" vertical="top" wrapText="1"/>
    </xf>
    <xf numFmtId="0" fontId="8" fillId="0" borderId="0" xfId="0" applyFont="1" applyBorder="1" applyAlignment="1">
      <alignment horizontal="center" vertical="top" wrapText="1"/>
    </xf>
    <xf numFmtId="0" fontId="8" fillId="0" borderId="1" xfId="0" applyFont="1" applyBorder="1" applyAlignment="1">
      <alignment horizontal="center" vertical="top" wrapText="1"/>
    </xf>
    <xf numFmtId="0" fontId="10" fillId="0" borderId="0" xfId="0" applyFont="1" applyAlignment="1">
      <alignment horizontal="center" vertical="top" wrapText="1"/>
    </xf>
    <xf numFmtId="0" fontId="8" fillId="0" borderId="8" xfId="0" applyFont="1" applyBorder="1" applyAlignment="1">
      <alignment horizontal="center" vertical="top"/>
    </xf>
    <xf numFmtId="0" fontId="10" fillId="0" borderId="0" xfId="0" applyFont="1" applyAlignment="1">
      <alignment horizontal="center" vertical="top"/>
    </xf>
    <xf numFmtId="0" fontId="10" fillId="4" borderId="0" xfId="0" applyFont="1" applyFill="1" applyAlignment="1">
      <alignment horizontal="center" vertical="top"/>
    </xf>
    <xf numFmtId="0" fontId="10" fillId="0" borderId="0" xfId="0" applyFont="1" applyFill="1" applyAlignment="1">
      <alignment horizontal="center" vertical="top"/>
    </xf>
    <xf numFmtId="0" fontId="6" fillId="0" borderId="0" xfId="0" applyFont="1" applyFill="1" applyAlignment="1">
      <alignment horizontal="center" vertical="top"/>
    </xf>
    <xf numFmtId="0" fontId="6" fillId="8" borderId="0" xfId="0" applyFont="1" applyFill="1" applyAlignment="1">
      <alignment horizontal="center" vertical="top"/>
    </xf>
    <xf numFmtId="0" fontId="11" fillId="0" borderId="0" xfId="0" applyFont="1" applyAlignment="1">
      <alignment vertical="top"/>
    </xf>
    <xf numFmtId="1" fontId="6" fillId="4" borderId="0" xfId="0" applyNumberFormat="1" applyFont="1" applyFill="1" applyAlignment="1">
      <alignment vertical="top"/>
    </xf>
    <xf numFmtId="0" fontId="5" fillId="6" borderId="0" xfId="1" applyFont="1" applyFill="1" applyBorder="1" applyAlignment="1">
      <alignment horizontal="center" vertical="top" wrapText="1"/>
    </xf>
    <xf numFmtId="0" fontId="5" fillId="6" borderId="0" xfId="1" applyFont="1" applyFill="1" applyBorder="1" applyAlignment="1">
      <alignment horizontal="center" vertical="top" wrapText="1"/>
    </xf>
    <xf numFmtId="0" fontId="5" fillId="6" borderId="0" xfId="1" applyFont="1" applyFill="1" applyBorder="1" applyAlignment="1">
      <alignment horizontal="center" vertical="top" wrapText="1"/>
    </xf>
    <xf numFmtId="0" fontId="6" fillId="0" borderId="1" xfId="0" applyFont="1" applyBorder="1" applyAlignment="1">
      <alignment horizontal="center" vertical="top"/>
    </xf>
    <xf numFmtId="0" fontId="5" fillId="9" borderId="0" xfId="0" applyFont="1" applyFill="1" applyAlignment="1">
      <alignment horizontal="center" vertical="top" wrapText="1"/>
    </xf>
    <xf numFmtId="0" fontId="6" fillId="9" borderId="0" xfId="0" applyFont="1" applyFill="1" applyAlignment="1">
      <alignment horizontal="center" vertical="top" wrapText="1"/>
    </xf>
  </cellXfs>
  <cellStyles count="3">
    <cellStyle name="Accent5" xfId="1" builtinId="45"/>
    <cellStyle name="Bad" xfId="2"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57.6205.002\Documentation\5%20-%20Design%20&amp;%20Specifications\5FD%20-%20Furniture%20Design,%20Cut%20Sheets\Opinion%20of%20Probable%20Cost\For%20Reference\FC_Copy%20of%20120228_WorkingFile_FC_FurnCostOpin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By Space Type"/>
      <sheetName val="Sheet3"/>
      <sheetName val="By Space Type (2)"/>
    </sheetNames>
    <sheetDataSet>
      <sheetData sheetId="0"/>
      <sheetData sheetId="1">
        <row r="12">
          <cell r="M12">
            <v>2</v>
          </cell>
        </row>
        <row r="20">
          <cell r="M20">
            <v>0</v>
          </cell>
        </row>
        <row r="28">
          <cell r="M28">
            <v>10</v>
          </cell>
        </row>
        <row r="34">
          <cell r="M34">
            <v>4</v>
          </cell>
        </row>
        <row r="36">
          <cell r="M36">
            <v>2</v>
          </cell>
        </row>
        <row r="44">
          <cell r="M44">
            <v>2</v>
          </cell>
        </row>
        <row r="52">
          <cell r="M52">
            <v>1</v>
          </cell>
        </row>
        <row r="62">
          <cell r="M62">
            <v>3</v>
          </cell>
        </row>
        <row r="70">
          <cell r="M70">
            <v>0</v>
          </cell>
        </row>
        <row r="72">
          <cell r="M72">
            <v>0</v>
          </cell>
        </row>
        <row r="80">
          <cell r="M80">
            <v>2</v>
          </cell>
        </row>
        <row r="82">
          <cell r="M82">
            <v>2</v>
          </cell>
        </row>
        <row r="90">
          <cell r="M90">
            <v>4</v>
          </cell>
        </row>
        <row r="94">
          <cell r="M94">
            <v>1</v>
          </cell>
        </row>
        <row r="96">
          <cell r="M96">
            <v>8</v>
          </cell>
        </row>
        <row r="102">
          <cell r="M102">
            <v>16</v>
          </cell>
        </row>
        <row r="104">
          <cell r="M104">
            <v>23</v>
          </cell>
        </row>
        <row r="106">
          <cell r="M106">
            <v>3</v>
          </cell>
        </row>
        <row r="109">
          <cell r="M109">
            <v>0</v>
          </cell>
        </row>
        <row r="110">
          <cell r="M110">
            <v>7</v>
          </cell>
        </row>
        <row r="116">
          <cell r="M116">
            <v>0</v>
          </cell>
        </row>
        <row r="118">
          <cell r="M118">
            <v>0</v>
          </cell>
        </row>
        <row r="120">
          <cell r="M120">
            <v>0</v>
          </cell>
        </row>
        <row r="126">
          <cell r="M126">
            <v>0</v>
          </cell>
        </row>
        <row r="128">
          <cell r="M128">
            <v>0</v>
          </cell>
        </row>
        <row r="134">
          <cell r="M134">
            <v>0</v>
          </cell>
        </row>
        <row r="141">
          <cell r="M141">
            <v>0</v>
          </cell>
        </row>
        <row r="145">
          <cell r="M145">
            <v>0</v>
          </cell>
        </row>
        <row r="151">
          <cell r="M151">
            <v>0</v>
          </cell>
        </row>
        <row r="153">
          <cell r="M153">
            <v>0</v>
          </cell>
        </row>
        <row r="159">
          <cell r="M159">
            <v>0</v>
          </cell>
        </row>
        <row r="161">
          <cell r="M161">
            <v>0</v>
          </cell>
        </row>
        <row r="167">
          <cell r="M167">
            <v>0</v>
          </cell>
        </row>
        <row r="169">
          <cell r="M169">
            <v>0</v>
          </cell>
        </row>
        <row r="173">
          <cell r="M173">
            <v>0</v>
          </cell>
        </row>
        <row r="177">
          <cell r="M177">
            <v>2</v>
          </cell>
        </row>
        <row r="183">
          <cell r="M183">
            <v>25</v>
          </cell>
        </row>
        <row r="185">
          <cell r="M185">
            <v>10</v>
          </cell>
        </row>
        <row r="187">
          <cell r="M187">
            <v>11</v>
          </cell>
        </row>
        <row r="189">
          <cell r="M189">
            <v>0</v>
          </cell>
        </row>
        <row r="193">
          <cell r="M193">
            <v>0</v>
          </cell>
        </row>
        <row r="195">
          <cell r="M195">
            <v>0</v>
          </cell>
        </row>
        <row r="197">
          <cell r="M197">
            <v>2</v>
          </cell>
        </row>
        <row r="199">
          <cell r="M199">
            <v>0</v>
          </cell>
        </row>
        <row r="203">
          <cell r="M203">
            <v>100</v>
          </cell>
        </row>
        <row r="205">
          <cell r="M205">
            <v>32</v>
          </cell>
        </row>
        <row r="211">
          <cell r="M211">
            <v>0</v>
          </cell>
        </row>
        <row r="219">
          <cell r="M219">
            <v>0</v>
          </cell>
        </row>
        <row r="221">
          <cell r="M221">
            <v>2</v>
          </cell>
        </row>
        <row r="231">
          <cell r="M231">
            <v>0</v>
          </cell>
        </row>
        <row r="241">
          <cell r="M241">
            <v>0</v>
          </cell>
        </row>
        <row r="252">
          <cell r="M252">
            <v>0</v>
          </cell>
        </row>
        <row r="262">
          <cell r="M262">
            <v>0</v>
          </cell>
        </row>
        <row r="278">
          <cell r="M278">
            <v>0</v>
          </cell>
        </row>
        <row r="280">
          <cell r="M280">
            <v>0</v>
          </cell>
        </row>
        <row r="286">
          <cell r="M286">
            <v>0</v>
          </cell>
        </row>
        <row r="288">
          <cell r="M288">
            <v>0</v>
          </cell>
        </row>
        <row r="290">
          <cell r="M290">
            <v>2</v>
          </cell>
        </row>
        <row r="293">
          <cell r="M293">
            <v>0</v>
          </cell>
        </row>
        <row r="296">
          <cell r="M296">
            <v>0</v>
          </cell>
        </row>
        <row r="298">
          <cell r="M298">
            <v>0</v>
          </cell>
        </row>
        <row r="308">
          <cell r="M308">
            <v>0</v>
          </cell>
        </row>
        <row r="310">
          <cell r="M310">
            <v>0</v>
          </cell>
        </row>
        <row r="314">
          <cell r="M314">
            <v>0</v>
          </cell>
        </row>
        <row r="316">
          <cell r="M316">
            <v>0</v>
          </cell>
        </row>
        <row r="318">
          <cell r="M318">
            <v>0</v>
          </cell>
        </row>
        <row r="324">
          <cell r="M324">
            <v>0</v>
          </cell>
        </row>
        <row r="332">
          <cell r="M332">
            <v>76</v>
          </cell>
        </row>
        <row r="334">
          <cell r="M334">
            <v>4</v>
          </cell>
        </row>
        <row r="337">
          <cell r="M337">
            <v>0</v>
          </cell>
        </row>
        <row r="341">
          <cell r="M341">
            <v>0</v>
          </cell>
        </row>
        <row r="344">
          <cell r="M344">
            <v>0</v>
          </cell>
        </row>
        <row r="351">
          <cell r="M351">
            <v>0</v>
          </cell>
        </row>
        <row r="353">
          <cell r="M353">
            <v>12</v>
          </cell>
        </row>
        <row r="354">
          <cell r="M354">
            <v>0</v>
          </cell>
        </row>
        <row r="356">
          <cell r="M356">
            <v>0</v>
          </cell>
        </row>
        <row r="363">
          <cell r="M363">
            <v>0</v>
          </cell>
        </row>
        <row r="373">
          <cell r="M373">
            <v>0</v>
          </cell>
        </row>
        <row r="384">
          <cell r="M384">
            <v>0</v>
          </cell>
        </row>
        <row r="394">
          <cell r="M394">
            <v>0</v>
          </cell>
        </row>
        <row r="402">
          <cell r="M402">
            <v>0</v>
          </cell>
        </row>
        <row r="410">
          <cell r="M410">
            <v>8</v>
          </cell>
        </row>
        <row r="418">
          <cell r="M418">
            <v>0</v>
          </cell>
        </row>
        <row r="420">
          <cell r="M420">
            <v>0</v>
          </cell>
        </row>
        <row r="422">
          <cell r="M422">
            <v>0</v>
          </cell>
        </row>
        <row r="424">
          <cell r="M424">
            <v>0</v>
          </cell>
        </row>
        <row r="426">
          <cell r="M426">
            <v>0</v>
          </cell>
        </row>
        <row r="430">
          <cell r="M430">
            <v>0</v>
          </cell>
        </row>
        <row r="432">
          <cell r="M432">
            <v>0</v>
          </cell>
        </row>
        <row r="433">
          <cell r="M433">
            <v>0</v>
          </cell>
        </row>
        <row r="434">
          <cell r="M434">
            <v>2</v>
          </cell>
        </row>
        <row r="442">
          <cell r="M442">
            <v>2</v>
          </cell>
        </row>
        <row r="450">
          <cell r="M450">
            <v>0</v>
          </cell>
        </row>
        <row r="451">
          <cell r="M451">
            <v>0</v>
          </cell>
        </row>
        <row r="456">
          <cell r="M456">
            <v>0</v>
          </cell>
        </row>
        <row r="458">
          <cell r="M458">
            <v>0</v>
          </cell>
        </row>
        <row r="461">
          <cell r="M461">
            <v>0</v>
          </cell>
        </row>
        <row r="465">
          <cell r="M465">
            <v>0</v>
          </cell>
        </row>
        <row r="466">
          <cell r="M466">
            <v>81</v>
          </cell>
        </row>
        <row r="468">
          <cell r="M468">
            <v>17</v>
          </cell>
        </row>
        <row r="471">
          <cell r="M471">
            <v>0</v>
          </cell>
        </row>
        <row r="473">
          <cell r="M473">
            <v>0</v>
          </cell>
        </row>
        <row r="474">
          <cell r="M474">
            <v>0</v>
          </cell>
        </row>
        <row r="476">
          <cell r="M476">
            <v>10</v>
          </cell>
        </row>
        <row r="478">
          <cell r="M478">
            <v>0</v>
          </cell>
        </row>
        <row r="480">
          <cell r="M480">
            <v>0</v>
          </cell>
        </row>
        <row r="481">
          <cell r="M481">
            <v>0</v>
          </cell>
        </row>
        <row r="486">
          <cell r="M486">
            <v>12</v>
          </cell>
        </row>
        <row r="488">
          <cell r="M488">
            <v>0</v>
          </cell>
        </row>
        <row r="490">
          <cell r="M490">
            <v>0</v>
          </cell>
        </row>
        <row r="493">
          <cell r="M493">
            <v>0</v>
          </cell>
        </row>
        <row r="494">
          <cell r="M494">
            <v>0</v>
          </cell>
        </row>
        <row r="497">
          <cell r="M497">
            <v>0</v>
          </cell>
        </row>
        <row r="499">
          <cell r="M499">
            <v>0</v>
          </cell>
        </row>
        <row r="500">
          <cell r="M500">
            <v>0</v>
          </cell>
        </row>
        <row r="502">
          <cell r="M502">
            <v>0</v>
          </cell>
        </row>
        <row r="504">
          <cell r="M504">
            <v>0</v>
          </cell>
        </row>
        <row r="507">
          <cell r="M507">
            <v>0</v>
          </cell>
        </row>
        <row r="508">
          <cell r="M508">
            <v>0</v>
          </cell>
        </row>
        <row r="509">
          <cell r="M509">
            <v>0</v>
          </cell>
        </row>
        <row r="510">
          <cell r="M510">
            <v>0</v>
          </cell>
        </row>
        <row r="511">
          <cell r="M511">
            <v>0</v>
          </cell>
        </row>
        <row r="514">
          <cell r="M514">
            <v>0</v>
          </cell>
        </row>
        <row r="518">
          <cell r="M518">
            <v>0</v>
          </cell>
        </row>
        <row r="519">
          <cell r="M519">
            <v>0</v>
          </cell>
        </row>
        <row r="521">
          <cell r="M521">
            <v>4</v>
          </cell>
        </row>
        <row r="524">
          <cell r="M524">
            <v>0</v>
          </cell>
        </row>
        <row r="525">
          <cell r="M525">
            <v>0</v>
          </cell>
        </row>
        <row r="526">
          <cell r="M526">
            <v>0</v>
          </cell>
        </row>
        <row r="527">
          <cell r="M527">
            <v>0</v>
          </cell>
        </row>
        <row r="531">
          <cell r="M531">
            <v>0</v>
          </cell>
        </row>
        <row r="535">
          <cell r="M535">
            <v>0</v>
          </cell>
        </row>
        <row r="536">
          <cell r="M536">
            <v>0</v>
          </cell>
        </row>
        <row r="541">
          <cell r="M541">
            <v>0</v>
          </cell>
        </row>
        <row r="545">
          <cell r="M545">
            <v>0</v>
          </cell>
        </row>
        <row r="547">
          <cell r="M547">
            <v>15</v>
          </cell>
        </row>
        <row r="548">
          <cell r="M548">
            <v>0</v>
          </cell>
        </row>
        <row r="552">
          <cell r="M552">
            <v>0</v>
          </cell>
        </row>
        <row r="553">
          <cell r="M553">
            <v>0</v>
          </cell>
        </row>
        <row r="557">
          <cell r="M557">
            <v>0</v>
          </cell>
        </row>
        <row r="561">
          <cell r="M561">
            <v>0</v>
          </cell>
        </row>
        <row r="567">
          <cell r="M567">
            <v>0</v>
          </cell>
        </row>
        <row r="576">
          <cell r="M576">
            <v>0</v>
          </cell>
        </row>
        <row r="597">
          <cell r="M597">
            <v>0</v>
          </cell>
        </row>
        <row r="599">
          <cell r="M599">
            <v>0</v>
          </cell>
        </row>
        <row r="608">
          <cell r="M608">
            <v>0</v>
          </cell>
        </row>
        <row r="610">
          <cell r="M610">
            <v>0</v>
          </cell>
        </row>
        <row r="619">
          <cell r="M619">
            <v>0</v>
          </cell>
        </row>
        <row r="621">
          <cell r="M621">
            <v>0</v>
          </cell>
        </row>
        <row r="629">
          <cell r="M629">
            <v>0</v>
          </cell>
        </row>
        <row r="631">
          <cell r="M631">
            <v>0</v>
          </cell>
        </row>
        <row r="639">
          <cell r="M639">
            <v>0</v>
          </cell>
        </row>
        <row r="641">
          <cell r="M641">
            <v>0</v>
          </cell>
        </row>
        <row r="649">
          <cell r="M649">
            <v>0</v>
          </cell>
        </row>
        <row r="654">
          <cell r="M654">
            <v>0</v>
          </cell>
        </row>
        <row r="659">
          <cell r="M659">
            <v>0</v>
          </cell>
        </row>
        <row r="667">
          <cell r="M667">
            <v>85</v>
          </cell>
        </row>
        <row r="669">
          <cell r="M669">
            <v>7</v>
          </cell>
        </row>
        <row r="672">
          <cell r="M672">
            <v>0</v>
          </cell>
        </row>
        <row r="673">
          <cell r="M673">
            <v>0</v>
          </cell>
        </row>
        <row r="674">
          <cell r="M674">
            <v>0</v>
          </cell>
        </row>
        <row r="675">
          <cell r="M675">
            <v>0</v>
          </cell>
        </row>
        <row r="677">
          <cell r="M677">
            <v>0</v>
          </cell>
        </row>
        <row r="679">
          <cell r="M679">
            <v>0</v>
          </cell>
        </row>
        <row r="680">
          <cell r="M680">
            <v>0</v>
          </cell>
        </row>
        <row r="682">
          <cell r="M682">
            <v>0</v>
          </cell>
        </row>
        <row r="683">
          <cell r="M683">
            <v>0</v>
          </cell>
        </row>
        <row r="685">
          <cell r="M685">
            <v>0</v>
          </cell>
        </row>
        <row r="687">
          <cell r="M687">
            <v>0</v>
          </cell>
        </row>
        <row r="689">
          <cell r="M689">
            <v>0</v>
          </cell>
        </row>
        <row r="690">
          <cell r="M690">
            <v>0</v>
          </cell>
        </row>
        <row r="691">
          <cell r="M691">
            <v>0</v>
          </cell>
        </row>
        <row r="692">
          <cell r="M692">
            <v>0</v>
          </cell>
        </row>
        <row r="693">
          <cell r="M693">
            <v>0</v>
          </cell>
        </row>
        <row r="694">
          <cell r="M694">
            <v>0</v>
          </cell>
        </row>
        <row r="695">
          <cell r="M695">
            <v>0</v>
          </cell>
        </row>
        <row r="697">
          <cell r="M697">
            <v>0</v>
          </cell>
        </row>
        <row r="698">
          <cell r="M698">
            <v>0</v>
          </cell>
        </row>
        <row r="699">
          <cell r="M699">
            <v>0</v>
          </cell>
        </row>
        <row r="700">
          <cell r="M700">
            <v>0</v>
          </cell>
        </row>
        <row r="703">
          <cell r="M703">
            <v>0</v>
          </cell>
        </row>
        <row r="704">
          <cell r="M704">
            <v>0</v>
          </cell>
        </row>
        <row r="705">
          <cell r="M705">
            <v>0</v>
          </cell>
        </row>
        <row r="707">
          <cell r="M707">
            <v>0</v>
          </cell>
        </row>
        <row r="708">
          <cell r="M708">
            <v>0</v>
          </cell>
        </row>
        <row r="709">
          <cell r="M709">
            <v>0</v>
          </cell>
        </row>
        <row r="712">
          <cell r="M712">
            <v>0</v>
          </cell>
        </row>
        <row r="713">
          <cell r="M713">
            <v>0</v>
          </cell>
        </row>
        <row r="717">
          <cell r="M717">
            <v>0</v>
          </cell>
        </row>
        <row r="719">
          <cell r="M719">
            <v>8</v>
          </cell>
        </row>
        <row r="720">
          <cell r="M720">
            <v>0</v>
          </cell>
        </row>
        <row r="721">
          <cell r="M721">
            <v>0</v>
          </cell>
        </row>
        <row r="724">
          <cell r="M724">
            <v>0</v>
          </cell>
        </row>
        <row r="725">
          <cell r="M725">
            <v>0</v>
          </cell>
        </row>
        <row r="729">
          <cell r="M729">
            <v>0</v>
          </cell>
        </row>
        <row r="733">
          <cell r="M733">
            <v>0</v>
          </cell>
        </row>
        <row r="739">
          <cell r="M739">
            <v>0</v>
          </cell>
        </row>
        <row r="752">
          <cell r="M752">
            <v>0</v>
          </cell>
        </row>
        <row r="757">
          <cell r="M757">
            <v>61</v>
          </cell>
        </row>
        <row r="759">
          <cell r="M759">
            <v>8</v>
          </cell>
        </row>
        <row r="762">
          <cell r="M762">
            <v>0</v>
          </cell>
        </row>
        <row r="764">
          <cell r="M764">
            <v>0</v>
          </cell>
        </row>
        <row r="765">
          <cell r="M765">
            <v>0</v>
          </cell>
        </row>
        <row r="766">
          <cell r="M766">
            <v>0</v>
          </cell>
        </row>
        <row r="767">
          <cell r="M767">
            <v>0</v>
          </cell>
        </row>
        <row r="769">
          <cell r="M769">
            <v>0</v>
          </cell>
        </row>
        <row r="772">
          <cell r="M772">
            <v>0</v>
          </cell>
        </row>
        <row r="773">
          <cell r="M773">
            <v>0</v>
          </cell>
        </row>
        <row r="779">
          <cell r="M779">
            <v>0</v>
          </cell>
        </row>
        <row r="781">
          <cell r="M781">
            <v>0</v>
          </cell>
        </row>
        <row r="782">
          <cell r="M782">
            <v>0</v>
          </cell>
        </row>
        <row r="784">
          <cell r="M784">
            <v>6</v>
          </cell>
        </row>
        <row r="788">
          <cell r="M788">
            <v>0</v>
          </cell>
        </row>
        <row r="789">
          <cell r="M789">
            <v>0</v>
          </cell>
        </row>
        <row r="792">
          <cell r="M792">
            <v>0</v>
          </cell>
        </row>
        <row r="794">
          <cell r="M794">
            <v>0</v>
          </cell>
        </row>
        <row r="804">
          <cell r="M804">
            <v>0</v>
          </cell>
        </row>
        <row r="815">
          <cell r="M815">
            <v>8</v>
          </cell>
        </row>
        <row r="819">
          <cell r="M819">
            <v>0</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D41CB1"/>
    <pageSetUpPr fitToPage="1"/>
  </sheetPr>
  <dimension ref="A1:U319"/>
  <sheetViews>
    <sheetView tabSelected="1" zoomScale="90" zoomScaleNormal="90" workbookViewId="0">
      <pane ySplit="9" topLeftCell="A291" activePane="bottomLeft" state="frozen"/>
      <selection pane="bottomLeft" activeCell="F313" sqref="F313"/>
    </sheetView>
  </sheetViews>
  <sheetFormatPr defaultColWidth="9.140625" defaultRowHeight="16.5"/>
  <cols>
    <col min="1" max="1" width="12.7109375" style="6" customWidth="1"/>
    <col min="2" max="2" width="6.7109375" style="6" customWidth="1"/>
    <col min="3" max="3" width="8.7109375" style="37" customWidth="1"/>
    <col min="4" max="4" width="29.85546875" style="6" customWidth="1"/>
    <col min="5" max="5" width="15.7109375" style="6" customWidth="1"/>
    <col min="6" max="6" width="41.7109375" style="6" customWidth="1"/>
    <col min="7" max="7" width="10" style="6" customWidth="1"/>
    <col min="8" max="8" width="2.7109375" style="6" customWidth="1"/>
    <col min="9" max="9" width="11.5703125" style="6" customWidth="1"/>
    <col min="10" max="10" width="12.7109375" style="6" customWidth="1"/>
    <col min="11" max="11" width="2.7109375" style="6" customWidth="1"/>
    <col min="12" max="12" width="13.5703125" style="6" customWidth="1"/>
    <col min="13" max="13" width="12.7109375" style="6" customWidth="1"/>
    <col min="14" max="14" width="9.140625" style="36" hidden="1" customWidth="1"/>
    <col min="15" max="15" width="4.7109375" style="6" hidden="1" customWidth="1"/>
    <col min="16" max="16" width="9.85546875" style="6" hidden="1" customWidth="1"/>
    <col min="17" max="17" width="9.140625" style="6" hidden="1" customWidth="1"/>
    <col min="18" max="18" width="15.5703125" style="6" hidden="1" customWidth="1"/>
    <col min="19" max="19" width="20.140625" style="6" customWidth="1"/>
    <col min="20" max="20" width="25.140625" style="6" customWidth="1"/>
    <col min="21" max="16384" width="9.140625" style="6"/>
  </cols>
  <sheetData>
    <row r="1" spans="1:21">
      <c r="J1" s="7"/>
      <c r="K1" s="7"/>
      <c r="N1" s="1" t="s">
        <v>4</v>
      </c>
    </row>
    <row r="2" spans="1:21">
      <c r="A2" s="8" t="s">
        <v>244</v>
      </c>
      <c r="J2" s="7"/>
      <c r="K2" s="7"/>
      <c r="N2" s="1"/>
      <c r="T2" s="11" t="s">
        <v>245</v>
      </c>
    </row>
    <row r="3" spans="1:21">
      <c r="A3" s="8" t="s">
        <v>85</v>
      </c>
      <c r="G3" s="9"/>
      <c r="J3" s="7"/>
      <c r="K3" s="7"/>
      <c r="N3" s="1"/>
    </row>
    <row r="4" spans="1:21" s="11" customFormat="1">
      <c r="A4" s="8">
        <v>41365</v>
      </c>
      <c r="B4" s="10"/>
      <c r="C4" s="14"/>
      <c r="D4" s="10"/>
      <c r="E4" s="10"/>
      <c r="F4" s="10"/>
      <c r="G4" s="10"/>
      <c r="H4" s="10"/>
      <c r="I4" s="10"/>
      <c r="L4" s="12"/>
      <c r="M4" s="12"/>
      <c r="N4" s="13"/>
      <c r="O4" s="10"/>
      <c r="P4" s="14"/>
      <c r="Q4" s="14"/>
      <c r="R4" s="14"/>
    </row>
    <row r="5" spans="1:21" s="11" customFormat="1">
      <c r="A5" s="15" t="s">
        <v>84</v>
      </c>
      <c r="B5" s="10"/>
      <c r="C5" s="14"/>
      <c r="D5" s="10"/>
      <c r="E5" s="10"/>
      <c r="F5" s="10"/>
      <c r="G5" s="10"/>
      <c r="H5" s="10"/>
      <c r="I5" s="10"/>
      <c r="L5" s="12"/>
      <c r="M5" s="12"/>
      <c r="N5" s="13"/>
      <c r="O5" s="10"/>
      <c r="P5" s="14"/>
      <c r="Q5" s="14"/>
      <c r="R5" s="14"/>
    </row>
    <row r="6" spans="1:21" s="11" customFormat="1">
      <c r="A6" s="11" t="s">
        <v>157</v>
      </c>
      <c r="B6" s="10"/>
      <c r="C6" s="14"/>
      <c r="D6" s="10"/>
      <c r="E6" s="10"/>
      <c r="F6" s="10"/>
      <c r="G6" s="10"/>
      <c r="H6" s="10"/>
      <c r="I6" s="10"/>
      <c r="L6" s="12"/>
      <c r="M6" s="12"/>
      <c r="N6" s="13"/>
      <c r="O6" s="10"/>
      <c r="P6" s="14"/>
      <c r="Q6" s="14"/>
      <c r="R6" s="14"/>
    </row>
    <row r="7" spans="1:21">
      <c r="A7" s="11" t="s">
        <v>158</v>
      </c>
      <c r="B7" s="15"/>
      <c r="C7" s="18"/>
      <c r="D7" s="15"/>
      <c r="E7" s="15"/>
      <c r="F7" s="15"/>
      <c r="G7" s="15"/>
      <c r="H7" s="15"/>
      <c r="I7" s="15"/>
      <c r="L7" s="16"/>
      <c r="M7" s="16"/>
      <c r="N7" s="17"/>
      <c r="O7" s="15"/>
      <c r="P7" s="18"/>
      <c r="Q7" s="18"/>
      <c r="R7" s="18"/>
    </row>
    <row r="8" spans="1:21">
      <c r="A8" s="19"/>
      <c r="B8" s="20"/>
      <c r="C8" s="49"/>
      <c r="D8" s="20"/>
      <c r="E8" s="20"/>
      <c r="F8" s="20"/>
      <c r="G8" s="20"/>
      <c r="H8" s="21"/>
      <c r="I8" s="19"/>
      <c r="J8" s="22"/>
      <c r="K8" s="23"/>
      <c r="L8" s="24"/>
      <c r="M8" s="24"/>
      <c r="N8" s="17"/>
      <c r="O8" s="15"/>
      <c r="P8" s="18"/>
      <c r="Q8" s="18"/>
      <c r="R8" s="18"/>
      <c r="S8" s="60" t="s">
        <v>88</v>
      </c>
      <c r="T8" s="60"/>
    </row>
    <row r="9" spans="1:21" s="48" customFormat="1" ht="40.5" customHeight="1">
      <c r="A9" s="38" t="s">
        <v>5</v>
      </c>
      <c r="B9" s="39" t="s">
        <v>2</v>
      </c>
      <c r="C9" s="42" t="s">
        <v>116</v>
      </c>
      <c r="D9" s="39" t="s">
        <v>6</v>
      </c>
      <c r="E9" s="39" t="s">
        <v>7</v>
      </c>
      <c r="F9" s="39" t="s">
        <v>8</v>
      </c>
      <c r="G9" s="41" t="s">
        <v>81</v>
      </c>
      <c r="H9" s="40"/>
      <c r="I9" s="38" t="s">
        <v>80</v>
      </c>
      <c r="J9" s="43" t="s">
        <v>86</v>
      </c>
      <c r="K9" s="44"/>
      <c r="L9" s="38" t="s">
        <v>82</v>
      </c>
      <c r="M9" s="38" t="s">
        <v>87</v>
      </c>
      <c r="N9" s="45" t="s">
        <v>9</v>
      </c>
      <c r="O9" s="12"/>
      <c r="P9" s="12" t="s">
        <v>10</v>
      </c>
      <c r="Q9" s="46"/>
      <c r="R9" s="46" t="s">
        <v>11</v>
      </c>
      <c r="S9" s="47" t="s">
        <v>7</v>
      </c>
      <c r="T9" s="47" t="s">
        <v>8</v>
      </c>
      <c r="U9" s="12"/>
    </row>
    <row r="10" spans="1:21">
      <c r="C10" s="50"/>
      <c r="N10" s="17"/>
    </row>
    <row r="11" spans="1:21" ht="33">
      <c r="A11" s="59" t="s">
        <v>15</v>
      </c>
      <c r="B11" s="26" t="s">
        <v>16</v>
      </c>
      <c r="C11" s="51" t="s">
        <v>117</v>
      </c>
      <c r="D11" s="26" t="s">
        <v>71</v>
      </c>
      <c r="E11" s="26" t="s">
        <v>104</v>
      </c>
      <c r="F11" s="27" t="s">
        <v>136</v>
      </c>
      <c r="G11" s="26">
        <v>356</v>
      </c>
      <c r="H11" s="26"/>
      <c r="I11" s="28"/>
      <c r="J11" s="28"/>
      <c r="K11" s="28"/>
      <c r="L11" s="28"/>
      <c r="M11" s="28"/>
      <c r="N11" s="17" t="e">
        <f>#REF!+#REF!+#REF!+#REF!+#REF!+#REF!</f>
        <v>#REF!</v>
      </c>
      <c r="O11" s="28"/>
      <c r="P11" s="28"/>
      <c r="Q11" s="28"/>
      <c r="R11" s="28"/>
      <c r="S11" s="28"/>
      <c r="T11" s="28"/>
    </row>
    <row r="12" spans="1:21">
      <c r="A12" s="59"/>
      <c r="C12" s="50"/>
      <c r="I12" s="25"/>
      <c r="J12" s="25"/>
      <c r="K12" s="25"/>
      <c r="L12" s="25"/>
      <c r="M12" s="25"/>
      <c r="N12" s="17"/>
      <c r="O12" s="25"/>
      <c r="P12" s="25"/>
      <c r="Q12" s="25"/>
      <c r="R12" s="25"/>
    </row>
    <row r="13" spans="1:21">
      <c r="A13" s="59"/>
      <c r="C13" s="50"/>
      <c r="F13" s="29"/>
      <c r="I13" s="25"/>
      <c r="J13" s="25"/>
      <c r="K13" s="25"/>
      <c r="L13" s="25"/>
      <c r="M13" s="25"/>
      <c r="N13" s="17"/>
      <c r="O13" s="25"/>
      <c r="P13" s="30" t="e">
        <f>I11*N11</f>
        <v>#REF!</v>
      </c>
      <c r="Q13" s="30"/>
      <c r="R13" s="30" t="e">
        <f>N11*#REF!</f>
        <v>#REF!</v>
      </c>
    </row>
    <row r="14" spans="1:21">
      <c r="A14" s="59"/>
      <c r="C14" s="50"/>
      <c r="I14" s="25"/>
      <c r="J14" s="25"/>
      <c r="K14" s="25"/>
      <c r="L14" s="25"/>
      <c r="M14" s="25"/>
      <c r="N14" s="17"/>
      <c r="O14" s="25"/>
      <c r="P14" s="25"/>
      <c r="Q14" s="25"/>
      <c r="R14" s="25"/>
    </row>
    <row r="15" spans="1:21" ht="49.5">
      <c r="A15" s="59"/>
      <c r="B15" s="26" t="s">
        <v>18</v>
      </c>
      <c r="C15" s="51" t="s">
        <v>117</v>
      </c>
      <c r="D15" s="26" t="s">
        <v>17</v>
      </c>
      <c r="E15" s="26" t="s">
        <v>105</v>
      </c>
      <c r="F15" s="27" t="s">
        <v>135</v>
      </c>
      <c r="G15" s="26">
        <v>125</v>
      </c>
      <c r="H15" s="26"/>
      <c r="I15" s="28"/>
      <c r="J15" s="28"/>
      <c r="K15" s="28"/>
      <c r="L15" s="28"/>
      <c r="M15" s="28"/>
      <c r="N15" s="17">
        <f>'[1]By Space Type'!M34+'[1]By Space Type'!M478</f>
        <v>4</v>
      </c>
      <c r="O15" s="28"/>
      <c r="P15" s="28"/>
      <c r="Q15" s="28"/>
      <c r="R15" s="28"/>
      <c r="S15" s="28"/>
      <c r="T15" s="28"/>
    </row>
    <row r="16" spans="1:21">
      <c r="A16" s="59"/>
      <c r="C16" s="50"/>
      <c r="I16" s="25"/>
      <c r="J16" s="25"/>
      <c r="K16" s="25"/>
      <c r="L16" s="25"/>
      <c r="M16" s="25"/>
      <c r="N16" s="17"/>
      <c r="O16" s="25"/>
      <c r="P16" s="25"/>
      <c r="Q16" s="25"/>
      <c r="R16" s="25"/>
    </row>
    <row r="17" spans="1:20">
      <c r="A17" s="59"/>
      <c r="C17" s="50"/>
      <c r="I17" s="25"/>
      <c r="J17" s="25"/>
      <c r="K17" s="25"/>
      <c r="L17" s="25"/>
      <c r="M17" s="25"/>
      <c r="N17" s="17"/>
      <c r="O17" s="25"/>
      <c r="P17" s="30">
        <f>I15*N15</f>
        <v>0</v>
      </c>
      <c r="Q17" s="30"/>
      <c r="R17" s="30" t="e">
        <f>N15*#REF!</f>
        <v>#REF!</v>
      </c>
    </row>
    <row r="18" spans="1:20">
      <c r="A18" s="59"/>
      <c r="C18" s="50"/>
      <c r="I18" s="25"/>
      <c r="J18" s="25"/>
      <c r="K18" s="25"/>
      <c r="L18" s="25"/>
      <c r="M18" s="25"/>
      <c r="N18" s="17"/>
      <c r="O18" s="25"/>
      <c r="P18" s="25"/>
      <c r="Q18" s="25"/>
      <c r="R18" s="25"/>
    </row>
    <row r="19" spans="1:20" ht="49.5">
      <c r="A19" s="59"/>
      <c r="B19" s="26" t="s">
        <v>20</v>
      </c>
      <c r="C19" s="51">
        <v>5</v>
      </c>
      <c r="D19" s="26" t="s">
        <v>134</v>
      </c>
      <c r="E19" s="26" t="s">
        <v>105</v>
      </c>
      <c r="F19" s="27" t="s">
        <v>176</v>
      </c>
      <c r="G19" s="26">
        <v>16</v>
      </c>
      <c r="H19" s="26"/>
      <c r="I19" s="28"/>
      <c r="J19" s="28"/>
      <c r="K19" s="28"/>
      <c r="L19" s="28"/>
      <c r="M19" s="28"/>
      <c r="N19" s="17">
        <f>'[1]By Space Type'!M20</f>
        <v>0</v>
      </c>
      <c r="O19" s="28"/>
      <c r="P19" s="28"/>
      <c r="Q19" s="28"/>
      <c r="R19" s="28"/>
      <c r="S19" s="28"/>
      <c r="T19" s="28"/>
    </row>
    <row r="20" spans="1:20">
      <c r="A20" s="59"/>
      <c r="C20" s="50"/>
      <c r="I20" s="25"/>
      <c r="J20" s="25"/>
      <c r="K20" s="25"/>
      <c r="L20" s="25"/>
      <c r="M20" s="25"/>
      <c r="N20" s="17"/>
      <c r="O20" s="25"/>
      <c r="P20" s="25"/>
      <c r="Q20" s="25"/>
      <c r="R20" s="25"/>
    </row>
    <row r="21" spans="1:20">
      <c r="A21" s="59"/>
      <c r="C21" s="50"/>
      <c r="I21" s="25"/>
      <c r="J21" s="25"/>
      <c r="K21" s="25"/>
      <c r="L21" s="25"/>
      <c r="M21" s="25"/>
      <c r="N21" s="17"/>
      <c r="O21" s="25"/>
      <c r="P21" s="30">
        <f>I19*N19</f>
        <v>0</v>
      </c>
      <c r="Q21" s="30"/>
      <c r="R21" s="30" t="e">
        <f>N19*#REF!</f>
        <v>#REF!</v>
      </c>
    </row>
    <row r="22" spans="1:20">
      <c r="A22" s="59"/>
      <c r="C22" s="50"/>
      <c r="I22" s="25"/>
      <c r="J22" s="25"/>
      <c r="K22" s="25"/>
      <c r="L22" s="25"/>
      <c r="M22" s="25"/>
      <c r="N22" s="17"/>
      <c r="O22" s="25"/>
      <c r="P22" s="25"/>
      <c r="Q22" s="25"/>
      <c r="R22" s="25"/>
    </row>
    <row r="23" spans="1:20" ht="49.5">
      <c r="A23" s="59"/>
      <c r="B23" s="26" t="s">
        <v>21</v>
      </c>
      <c r="C23" s="51" t="s">
        <v>117</v>
      </c>
      <c r="D23" s="26" t="s">
        <v>19</v>
      </c>
      <c r="E23" s="26" t="s">
        <v>106</v>
      </c>
      <c r="F23" s="27" t="s">
        <v>137</v>
      </c>
      <c r="G23" s="26">
        <v>178</v>
      </c>
      <c r="H23" s="26"/>
      <c r="I23" s="28"/>
      <c r="J23" s="28"/>
      <c r="K23" s="28"/>
      <c r="L23" s="28"/>
      <c r="M23" s="28"/>
      <c r="N23" s="17">
        <f>'[1]By Space Type'!M134+'[1]By Space Type'!M203</f>
        <v>100</v>
      </c>
      <c r="O23" s="28"/>
      <c r="P23" s="28"/>
      <c r="Q23" s="28"/>
      <c r="R23" s="28"/>
      <c r="S23" s="28"/>
      <c r="T23" s="28"/>
    </row>
    <row r="24" spans="1:20">
      <c r="A24" s="59"/>
      <c r="C24" s="50"/>
      <c r="I24" s="25"/>
      <c r="J24" s="25"/>
      <c r="K24" s="25"/>
      <c r="L24" s="25"/>
      <c r="M24" s="25"/>
      <c r="N24" s="17"/>
      <c r="O24" s="25"/>
      <c r="P24" s="25"/>
      <c r="Q24" s="25"/>
      <c r="R24" s="25"/>
    </row>
    <row r="25" spans="1:20">
      <c r="A25" s="59"/>
      <c r="C25" s="50"/>
      <c r="F25" s="29"/>
      <c r="I25" s="25"/>
      <c r="J25" s="25"/>
      <c r="K25" s="25"/>
      <c r="L25" s="25"/>
      <c r="M25" s="25"/>
      <c r="N25" s="17"/>
      <c r="O25" s="25"/>
      <c r="P25" s="30">
        <f>I23*N23</f>
        <v>0</v>
      </c>
      <c r="Q25" s="30"/>
      <c r="R25" s="30" t="e">
        <f>N23*#REF!</f>
        <v>#REF!</v>
      </c>
    </row>
    <row r="26" spans="1:20">
      <c r="A26" s="59"/>
      <c r="C26" s="50"/>
      <c r="I26" s="25"/>
      <c r="J26" s="25"/>
      <c r="K26" s="25"/>
      <c r="L26" s="25"/>
      <c r="M26" s="25"/>
      <c r="N26" s="17"/>
      <c r="O26" s="25"/>
      <c r="P26" s="25"/>
      <c r="Q26" s="25"/>
      <c r="R26" s="25"/>
    </row>
    <row r="27" spans="1:20" ht="33">
      <c r="A27" s="59"/>
      <c r="B27" s="26" t="s">
        <v>22</v>
      </c>
      <c r="C27" s="51" t="s">
        <v>190</v>
      </c>
      <c r="D27" s="26" t="s">
        <v>24</v>
      </c>
      <c r="E27" s="26" t="s">
        <v>68</v>
      </c>
      <c r="F27" s="27" t="s">
        <v>138</v>
      </c>
      <c r="G27" s="26">
        <v>54</v>
      </c>
      <c r="H27" s="26"/>
      <c r="I27" s="28"/>
      <c r="J27" s="28"/>
      <c r="K27" s="28"/>
      <c r="L27" s="28"/>
      <c r="M27" s="28"/>
      <c r="N27" s="17">
        <f>'[1]By Space Type'!M116+'[1]By Space Type'!M126+'[1]By Space Type'!M151+'[1]By Space Type'!M159+'[1]By Space Type'!M167+'[1]By Space Type'!M193+'[1]By Space Type'!M211+'[1]By Space Type'!M219+'[1]By Space Type'!M252+'[1]By Space Type'!M262+'[1]By Space Type'!M280+'[1]By Space Type'!M286+'[1]By Space Type'!M296+'[1]By Space Type'!M308+'[1]By Space Type'!M341+'[1]By Space Type'!M351+'[1]By Space Type'!M384+'[1]By Space Type'!M418+'[1]By Space Type'!M430+'[1]By Space Type'!M502+'[1]By Space Type'!M511+'[1]By Space Type'!M519+'[1]By Space Type'!M527+'[1]By Space Type'!M535+'[1]By Space Type'!M545+'[1]By Space Type'!M576+'[1]By Space Type'!M597+'[1]By Space Type'!M608+'[1]By Space Type'!M619+'[1]By Space Type'!M629+'[1]By Space Type'!M639+'[1]By Space Type'!M675+'[1]By Space Type'!M683+'[1]By Space Type'!M691+'[1]By Space Type'!M699+'[1]By Space Type'!M707+'[1]By Space Type'!M717+'[1]By Space Type'!M766+'[1]By Space Type'!M773+'[1]By Space Type'!M782</f>
        <v>0</v>
      </c>
      <c r="O27" s="28"/>
      <c r="P27" s="28"/>
      <c r="Q27" s="28"/>
      <c r="R27" s="28"/>
      <c r="S27" s="28"/>
      <c r="T27" s="28"/>
    </row>
    <row r="28" spans="1:20">
      <c r="A28" s="59"/>
      <c r="C28" s="50"/>
      <c r="I28" s="25"/>
      <c r="J28" s="25"/>
      <c r="K28" s="25"/>
      <c r="L28" s="25"/>
      <c r="M28" s="25"/>
      <c r="N28" s="17"/>
      <c r="O28" s="25"/>
      <c r="P28" s="25"/>
      <c r="Q28" s="25"/>
      <c r="R28" s="25"/>
    </row>
    <row r="29" spans="1:20">
      <c r="A29" s="59"/>
      <c r="C29" s="50"/>
      <c r="I29" s="25"/>
      <c r="J29" s="25"/>
      <c r="K29" s="25"/>
      <c r="L29" s="25"/>
      <c r="M29" s="25"/>
      <c r="N29" s="17"/>
      <c r="O29" s="25"/>
      <c r="P29" s="30">
        <f>I27*N27</f>
        <v>0</v>
      </c>
      <c r="Q29" s="30"/>
      <c r="R29" s="30" t="e">
        <f>N27*#REF!</f>
        <v>#REF!</v>
      </c>
    </row>
    <row r="30" spans="1:20">
      <c r="A30" s="59"/>
      <c r="C30" s="50"/>
      <c r="I30" s="25"/>
      <c r="J30" s="25"/>
      <c r="K30" s="25"/>
      <c r="L30" s="25"/>
      <c r="M30" s="25"/>
      <c r="N30" s="17"/>
      <c r="O30" s="25"/>
      <c r="P30" s="25"/>
      <c r="Q30" s="25"/>
      <c r="R30" s="25"/>
    </row>
    <row r="31" spans="1:20" ht="49.5">
      <c r="A31" s="59"/>
      <c r="B31" s="26" t="s">
        <v>23</v>
      </c>
      <c r="C31" s="51" t="s">
        <v>206</v>
      </c>
      <c r="D31" s="26" t="s">
        <v>83</v>
      </c>
      <c r="E31" s="26" t="s">
        <v>124</v>
      </c>
      <c r="F31" s="27" t="s">
        <v>200</v>
      </c>
      <c r="G31" s="26">
        <v>166</v>
      </c>
      <c r="H31" s="26"/>
      <c r="I31" s="28"/>
      <c r="J31" s="28"/>
      <c r="K31" s="28"/>
      <c r="L31" s="28"/>
      <c r="M31" s="28"/>
      <c r="N31" s="17">
        <f>'[1]By Space Type'!M96</f>
        <v>8</v>
      </c>
      <c r="O31" s="28"/>
      <c r="P31" s="28"/>
      <c r="Q31" s="28"/>
      <c r="R31" s="28"/>
      <c r="S31" s="28"/>
      <c r="T31" s="28"/>
    </row>
    <row r="32" spans="1:20">
      <c r="A32" s="59"/>
      <c r="C32" s="50"/>
      <c r="I32" s="25"/>
      <c r="J32" s="25"/>
      <c r="K32" s="25"/>
      <c r="L32" s="25"/>
      <c r="M32" s="25"/>
      <c r="N32" s="17"/>
      <c r="O32" s="25"/>
      <c r="P32" s="25"/>
      <c r="Q32" s="25"/>
      <c r="R32" s="25"/>
    </row>
    <row r="33" spans="1:20">
      <c r="A33" s="59"/>
      <c r="C33" s="50"/>
      <c r="F33" s="29"/>
      <c r="I33" s="25"/>
      <c r="J33" s="25"/>
      <c r="K33" s="25"/>
      <c r="L33" s="25"/>
      <c r="M33" s="25"/>
      <c r="N33" s="17"/>
      <c r="O33" s="25"/>
      <c r="P33" s="30">
        <f>I31*N31</f>
        <v>0</v>
      </c>
      <c r="Q33" s="30"/>
      <c r="R33" s="30" t="e">
        <f>N31*#REF!</f>
        <v>#REF!</v>
      </c>
    </row>
    <row r="34" spans="1:20">
      <c r="A34" s="59"/>
      <c r="C34" s="50"/>
      <c r="I34" s="25"/>
      <c r="J34" s="25"/>
      <c r="K34" s="25"/>
      <c r="L34" s="25"/>
      <c r="M34" s="25"/>
      <c r="N34" s="17"/>
      <c r="O34" s="25"/>
      <c r="P34" s="25"/>
      <c r="Q34" s="25"/>
      <c r="R34" s="25"/>
    </row>
    <row r="35" spans="1:20" ht="33">
      <c r="A35" s="59"/>
      <c r="B35" s="26" t="s">
        <v>208</v>
      </c>
      <c r="C35" s="51" t="s">
        <v>122</v>
      </c>
      <c r="D35" s="26" t="s">
        <v>139</v>
      </c>
      <c r="E35" s="26" t="s">
        <v>67</v>
      </c>
      <c r="F35" s="27" t="s">
        <v>140</v>
      </c>
      <c r="G35" s="26">
        <v>17</v>
      </c>
      <c r="H35" s="26"/>
      <c r="I35" s="28"/>
      <c r="J35" s="28"/>
      <c r="K35" s="28"/>
      <c r="L35" s="28"/>
      <c r="M35" s="28"/>
      <c r="N35" s="17">
        <f>'[1]By Space Type'!M102</f>
        <v>16</v>
      </c>
      <c r="O35" s="28"/>
      <c r="P35" s="28"/>
      <c r="Q35" s="28"/>
      <c r="R35" s="28"/>
      <c r="S35" s="28"/>
      <c r="T35" s="28"/>
    </row>
    <row r="36" spans="1:20">
      <c r="A36" s="59"/>
      <c r="C36" s="50"/>
      <c r="I36" s="25"/>
      <c r="J36" s="25"/>
      <c r="K36" s="25"/>
      <c r="L36" s="25"/>
      <c r="M36" s="25"/>
      <c r="N36" s="17"/>
      <c r="O36" s="25"/>
      <c r="P36" s="25"/>
      <c r="Q36" s="25"/>
      <c r="R36" s="25"/>
    </row>
    <row r="37" spans="1:20">
      <c r="A37" s="59"/>
      <c r="C37" s="50"/>
      <c r="I37" s="25"/>
      <c r="J37" s="25"/>
      <c r="K37" s="25"/>
      <c r="L37" s="25"/>
      <c r="M37" s="25"/>
      <c r="N37" s="17"/>
      <c r="O37" s="25"/>
      <c r="P37" s="25"/>
      <c r="Q37" s="25"/>
      <c r="R37" s="25"/>
    </row>
    <row r="38" spans="1:20">
      <c r="A38" s="59"/>
      <c r="C38" s="50"/>
      <c r="I38" s="25"/>
      <c r="J38" s="25"/>
      <c r="K38" s="25"/>
      <c r="L38" s="25"/>
      <c r="M38" s="25"/>
      <c r="N38" s="17"/>
      <c r="O38" s="25"/>
      <c r="P38" s="25"/>
      <c r="Q38" s="25"/>
      <c r="R38" s="25"/>
    </row>
    <row r="39" spans="1:20">
      <c r="A39" s="59"/>
      <c r="B39" s="26" t="s">
        <v>89</v>
      </c>
      <c r="C39" s="51"/>
      <c r="D39" s="26" t="s">
        <v>209</v>
      </c>
      <c r="E39" s="26"/>
      <c r="F39" s="27"/>
      <c r="G39" s="26"/>
      <c r="H39" s="26"/>
      <c r="I39" s="28"/>
      <c r="J39" s="28"/>
      <c r="K39" s="28"/>
      <c r="L39" s="28"/>
      <c r="M39" s="28"/>
      <c r="N39" s="17">
        <f>'[1]By Space Type'!M106</f>
        <v>3</v>
      </c>
      <c r="O39" s="28"/>
      <c r="P39" s="28"/>
      <c r="Q39" s="28"/>
      <c r="R39" s="28"/>
      <c r="S39" s="28"/>
      <c r="T39" s="28"/>
    </row>
    <row r="40" spans="1:20">
      <c r="A40" s="59"/>
      <c r="C40" s="50"/>
      <c r="I40" s="25"/>
      <c r="J40" s="25"/>
      <c r="K40" s="25"/>
      <c r="L40" s="25"/>
      <c r="M40" s="25"/>
      <c r="N40" s="17"/>
      <c r="O40" s="25"/>
      <c r="P40" s="25"/>
      <c r="Q40" s="25"/>
      <c r="R40" s="25"/>
    </row>
    <row r="41" spans="1:20">
      <c r="A41" s="59"/>
      <c r="C41" s="50"/>
      <c r="I41" s="25"/>
      <c r="J41" s="25"/>
      <c r="K41" s="25"/>
      <c r="L41" s="25"/>
      <c r="M41" s="25"/>
      <c r="N41" s="17"/>
      <c r="O41" s="25"/>
      <c r="P41" s="25"/>
      <c r="Q41" s="25"/>
      <c r="R41" s="25"/>
    </row>
    <row r="42" spans="1:20">
      <c r="A42" s="59"/>
      <c r="C42" s="50"/>
      <c r="I42" s="25"/>
      <c r="J42" s="25"/>
      <c r="K42" s="25"/>
      <c r="L42" s="25"/>
      <c r="M42" s="25"/>
      <c r="N42" s="17"/>
      <c r="O42" s="25"/>
      <c r="P42" s="25"/>
      <c r="Q42" s="25"/>
      <c r="R42" s="25"/>
    </row>
    <row r="43" spans="1:20">
      <c r="A43" s="59"/>
      <c r="B43" s="26" t="s">
        <v>90</v>
      </c>
      <c r="C43" s="51"/>
      <c r="D43" s="26" t="s">
        <v>209</v>
      </c>
      <c r="E43" s="26"/>
      <c r="F43" s="27"/>
      <c r="G43" s="26"/>
      <c r="H43" s="26"/>
      <c r="I43" s="28"/>
      <c r="J43" s="28"/>
      <c r="K43" s="28"/>
      <c r="L43" s="28"/>
      <c r="M43" s="28"/>
      <c r="N43" s="17">
        <f>'[1]By Space Type'!M110</f>
        <v>7</v>
      </c>
      <c r="O43" s="28"/>
      <c r="P43" s="28"/>
      <c r="Q43" s="28"/>
      <c r="R43" s="28"/>
      <c r="S43" s="28"/>
      <c r="T43" s="28"/>
    </row>
    <row r="44" spans="1:20">
      <c r="A44" s="59"/>
      <c r="C44" s="50"/>
      <c r="I44" s="25"/>
      <c r="J44" s="25"/>
      <c r="K44" s="25"/>
      <c r="L44" s="25"/>
      <c r="M44" s="25"/>
      <c r="N44" s="17"/>
      <c r="O44" s="25"/>
      <c r="P44" s="25"/>
      <c r="Q44" s="25"/>
      <c r="R44" s="25"/>
    </row>
    <row r="45" spans="1:20">
      <c r="A45" s="59"/>
      <c r="C45" s="50"/>
      <c r="I45" s="25"/>
      <c r="J45" s="25"/>
      <c r="K45" s="25"/>
      <c r="L45" s="25"/>
      <c r="M45" s="25"/>
      <c r="N45" s="17"/>
      <c r="O45" s="25"/>
      <c r="P45" s="25"/>
      <c r="Q45" s="25"/>
      <c r="R45" s="25"/>
    </row>
    <row r="46" spans="1:20">
      <c r="A46" s="59"/>
      <c r="C46" s="50"/>
      <c r="I46" s="25"/>
      <c r="J46" s="25"/>
      <c r="K46" s="25"/>
      <c r="L46" s="25"/>
      <c r="M46" s="25"/>
      <c r="N46" s="17"/>
      <c r="O46" s="25"/>
      <c r="P46" s="25"/>
      <c r="Q46" s="25"/>
      <c r="R46" s="25"/>
    </row>
    <row r="47" spans="1:20" ht="49.5">
      <c r="A47" s="59"/>
      <c r="B47" s="26" t="s">
        <v>183</v>
      </c>
      <c r="C47" s="51">
        <v>3</v>
      </c>
      <c r="D47" s="27" t="s">
        <v>83</v>
      </c>
      <c r="E47" s="26" t="s">
        <v>124</v>
      </c>
      <c r="F47" s="27" t="s">
        <v>184</v>
      </c>
      <c r="G47" s="26">
        <v>14</v>
      </c>
      <c r="H47" s="26"/>
      <c r="I47" s="28"/>
      <c r="J47" s="28"/>
      <c r="K47" s="28"/>
      <c r="L47" s="28"/>
      <c r="M47" s="28"/>
      <c r="N47" s="17">
        <f>'[1]By Space Type'!M106</f>
        <v>3</v>
      </c>
      <c r="O47" s="28"/>
      <c r="P47" s="28"/>
      <c r="Q47" s="28"/>
      <c r="R47" s="28"/>
      <c r="S47" s="28"/>
      <c r="T47" s="28"/>
    </row>
    <row r="48" spans="1:20">
      <c r="A48" s="59"/>
      <c r="C48" s="50"/>
      <c r="I48" s="25"/>
      <c r="J48" s="25"/>
      <c r="K48" s="25"/>
      <c r="L48" s="25"/>
      <c r="M48" s="25"/>
      <c r="N48" s="17"/>
      <c r="O48" s="25"/>
      <c r="P48" s="30"/>
      <c r="Q48" s="30"/>
      <c r="R48" s="30"/>
    </row>
    <row r="49" spans="1:20">
      <c r="A49" s="59"/>
      <c r="C49" s="50"/>
      <c r="I49" s="25"/>
      <c r="J49" s="25"/>
      <c r="K49" s="25"/>
      <c r="L49" s="25"/>
      <c r="M49" s="25"/>
      <c r="N49" s="17"/>
      <c r="O49" s="25"/>
      <c r="P49" s="30"/>
      <c r="Q49" s="30"/>
      <c r="R49" s="30"/>
    </row>
    <row r="50" spans="1:20">
      <c r="C50" s="50"/>
      <c r="I50" s="25"/>
      <c r="J50" s="25"/>
      <c r="K50" s="25"/>
      <c r="L50" s="25"/>
      <c r="M50" s="25"/>
      <c r="N50" s="17"/>
      <c r="O50" s="25"/>
      <c r="P50" s="25"/>
      <c r="Q50" s="25"/>
      <c r="R50" s="25"/>
    </row>
    <row r="51" spans="1:20">
      <c r="C51" s="50"/>
      <c r="I51" s="25"/>
      <c r="J51" s="25"/>
      <c r="K51" s="25"/>
      <c r="L51" s="25"/>
      <c r="M51" s="25"/>
      <c r="N51" s="17"/>
      <c r="O51" s="25"/>
      <c r="P51" s="25"/>
      <c r="Q51" s="25"/>
      <c r="R51" s="25"/>
    </row>
    <row r="52" spans="1:20" ht="33">
      <c r="A52" s="59" t="s">
        <v>55</v>
      </c>
      <c r="B52" s="26" t="s">
        <v>125</v>
      </c>
      <c r="C52" s="51" t="s">
        <v>121</v>
      </c>
      <c r="D52" s="26" t="s">
        <v>127</v>
      </c>
      <c r="E52" s="26" t="s">
        <v>124</v>
      </c>
      <c r="F52" s="27" t="s">
        <v>145</v>
      </c>
      <c r="G52" s="26">
        <v>6</v>
      </c>
      <c r="H52" s="26"/>
      <c r="I52" s="28"/>
      <c r="J52" s="28"/>
      <c r="K52" s="28"/>
      <c r="L52" s="28"/>
      <c r="M52" s="28"/>
      <c r="N52" s="17">
        <f>'[1]By Space Type'!M177+'[1]By Space Type'!M183+'[1]By Space Type'!M334+'[1]By Space Type'!M468+'[1]By Space Type'!M669+'[1]By Space Type'!M759</f>
        <v>63</v>
      </c>
      <c r="O52" s="28"/>
      <c r="P52" s="28"/>
      <c r="Q52" s="28"/>
      <c r="R52" s="28"/>
      <c r="S52" s="28"/>
      <c r="T52" s="28"/>
    </row>
    <row r="53" spans="1:20" ht="12.75" customHeight="1">
      <c r="A53" s="59"/>
      <c r="C53" s="50"/>
      <c r="I53" s="25"/>
      <c r="J53" s="25"/>
      <c r="K53" s="25"/>
      <c r="L53" s="25"/>
      <c r="M53" s="25"/>
      <c r="N53" s="17"/>
      <c r="O53" s="25"/>
      <c r="P53" s="25"/>
      <c r="Q53" s="25"/>
      <c r="R53" s="25"/>
    </row>
    <row r="54" spans="1:20" ht="12.75" customHeight="1">
      <c r="A54" s="59"/>
      <c r="C54" s="50"/>
      <c r="I54" s="25"/>
      <c r="J54" s="25"/>
      <c r="K54" s="25"/>
      <c r="L54" s="25"/>
      <c r="M54" s="25"/>
      <c r="N54" s="17"/>
      <c r="O54" s="25"/>
      <c r="P54" s="30">
        <f>I52*N52</f>
        <v>0</v>
      </c>
      <c r="Q54" s="30"/>
      <c r="R54" s="30" t="e">
        <f>N52*#REF!</f>
        <v>#REF!</v>
      </c>
    </row>
    <row r="55" spans="1:20" ht="12.75" customHeight="1">
      <c r="A55" s="59"/>
      <c r="B55" s="31"/>
      <c r="C55" s="52"/>
      <c r="D55" s="31"/>
      <c r="E55" s="31"/>
      <c r="F55" s="31"/>
      <c r="G55" s="31"/>
      <c r="H55" s="31"/>
      <c r="I55" s="32"/>
      <c r="J55" s="32"/>
      <c r="K55" s="32"/>
      <c r="L55" s="32"/>
      <c r="M55" s="32"/>
      <c r="N55" s="17"/>
      <c r="O55" s="32"/>
      <c r="P55" s="32"/>
      <c r="Q55" s="32"/>
      <c r="R55" s="32"/>
    </row>
    <row r="56" spans="1:20" ht="33">
      <c r="A56" s="59"/>
      <c r="B56" s="26" t="s">
        <v>126</v>
      </c>
      <c r="C56" s="51" t="s">
        <v>121</v>
      </c>
      <c r="D56" s="26" t="s">
        <v>128</v>
      </c>
      <c r="E56" s="26" t="s">
        <v>124</v>
      </c>
      <c r="F56" s="27" t="s">
        <v>146</v>
      </c>
      <c r="G56" s="26">
        <v>6</v>
      </c>
      <c r="H56" s="26"/>
      <c r="I56" s="28"/>
      <c r="J56" s="28"/>
      <c r="K56" s="28"/>
      <c r="L56" s="28"/>
      <c r="M56" s="28"/>
      <c r="N56" s="56"/>
      <c r="O56" s="28"/>
      <c r="P56" s="28"/>
      <c r="Q56" s="28"/>
      <c r="R56" s="28"/>
      <c r="S56" s="26"/>
      <c r="T56" s="26"/>
    </row>
    <row r="57" spans="1:20" ht="12.75" customHeight="1">
      <c r="A57" s="59"/>
      <c r="B57" s="31"/>
      <c r="C57" s="52"/>
      <c r="D57" s="31"/>
      <c r="E57" s="31"/>
      <c r="F57" s="31"/>
      <c r="G57" s="31"/>
      <c r="H57" s="31"/>
      <c r="I57" s="32"/>
      <c r="J57" s="32"/>
      <c r="K57" s="32"/>
      <c r="L57" s="32"/>
      <c r="M57" s="32"/>
      <c r="N57" s="17"/>
      <c r="O57" s="32"/>
      <c r="P57" s="32"/>
      <c r="Q57" s="32"/>
      <c r="R57" s="32"/>
    </row>
    <row r="58" spans="1:20" ht="12.75" customHeight="1">
      <c r="A58" s="59"/>
      <c r="B58" s="31"/>
      <c r="C58" s="52"/>
      <c r="D58" s="31"/>
      <c r="E58" s="31"/>
      <c r="F58" s="31"/>
      <c r="G58" s="31"/>
      <c r="H58" s="31"/>
      <c r="I58" s="32"/>
      <c r="J58" s="32"/>
      <c r="K58" s="32"/>
      <c r="L58" s="32"/>
      <c r="M58" s="32"/>
      <c r="N58" s="17"/>
      <c r="O58" s="32"/>
      <c r="P58" s="32"/>
      <c r="Q58" s="32"/>
      <c r="R58" s="32"/>
    </row>
    <row r="59" spans="1:20" ht="12.75" customHeight="1">
      <c r="A59" s="59"/>
      <c r="B59" s="31"/>
      <c r="C59" s="52"/>
      <c r="D59" s="31"/>
      <c r="E59" s="31"/>
      <c r="F59" s="31"/>
      <c r="G59" s="31"/>
      <c r="H59" s="31"/>
      <c r="I59" s="32"/>
      <c r="J59" s="32"/>
      <c r="K59" s="32"/>
      <c r="L59" s="32"/>
      <c r="M59" s="32"/>
      <c r="N59" s="17"/>
      <c r="O59" s="32"/>
      <c r="P59" s="32"/>
      <c r="Q59" s="32"/>
      <c r="R59" s="32"/>
    </row>
    <row r="60" spans="1:20">
      <c r="A60" s="59"/>
      <c r="B60" s="26" t="s">
        <v>28</v>
      </c>
      <c r="C60" s="51" t="s">
        <v>122</v>
      </c>
      <c r="D60" s="26" t="s">
        <v>219</v>
      </c>
      <c r="E60" s="26" t="s">
        <v>111</v>
      </c>
      <c r="F60" s="27" t="s">
        <v>147</v>
      </c>
      <c r="G60" s="26">
        <v>9</v>
      </c>
      <c r="H60" s="26"/>
      <c r="I60" s="28"/>
      <c r="J60" s="28"/>
      <c r="K60" s="28"/>
      <c r="L60" s="28"/>
      <c r="M60" s="28"/>
      <c r="N60" s="17">
        <f>'[1]By Space Type'!M182+'[1]By Space Type'!M188+'[1]By Space Type'!M339+'[1]By Space Type'!M473+'[1]By Space Type'!M674+'[1]By Space Type'!M764</f>
        <v>0</v>
      </c>
      <c r="O60" s="28"/>
      <c r="P60" s="28"/>
      <c r="Q60" s="28"/>
      <c r="R60" s="28"/>
      <c r="S60" s="28"/>
      <c r="T60" s="28"/>
    </row>
    <row r="61" spans="1:20" ht="12.75" customHeight="1">
      <c r="A61" s="59"/>
      <c r="C61" s="50"/>
      <c r="I61" s="25"/>
      <c r="J61" s="25"/>
      <c r="K61" s="25"/>
      <c r="L61" s="25"/>
      <c r="M61" s="25"/>
      <c r="N61" s="17"/>
      <c r="O61" s="25"/>
      <c r="P61" s="25"/>
      <c r="Q61" s="25"/>
      <c r="R61" s="25"/>
    </row>
    <row r="62" spans="1:20" ht="12.75" customHeight="1">
      <c r="A62" s="59"/>
      <c r="C62" s="50"/>
      <c r="I62" s="25"/>
      <c r="J62" s="25"/>
      <c r="K62" s="25"/>
      <c r="L62" s="25"/>
      <c r="M62" s="25"/>
      <c r="N62" s="17"/>
      <c r="O62" s="25"/>
      <c r="P62" s="30">
        <f>I60*N60</f>
        <v>0</v>
      </c>
      <c r="Q62" s="30"/>
      <c r="R62" s="30" t="e">
        <f>N60*#REF!</f>
        <v>#REF!</v>
      </c>
    </row>
    <row r="63" spans="1:20" ht="12.75" customHeight="1">
      <c r="A63" s="59"/>
      <c r="B63" s="31"/>
      <c r="C63" s="52"/>
      <c r="D63" s="31"/>
      <c r="E63" s="31"/>
      <c r="F63" s="31"/>
      <c r="G63" s="31"/>
      <c r="H63" s="31"/>
      <c r="I63" s="32"/>
      <c r="J63" s="32"/>
      <c r="K63" s="32"/>
      <c r="L63" s="32"/>
      <c r="M63" s="32"/>
      <c r="N63" s="17"/>
      <c r="O63" s="32"/>
      <c r="P63" s="32"/>
      <c r="Q63" s="32"/>
      <c r="R63" s="32"/>
    </row>
    <row r="64" spans="1:20">
      <c r="A64" s="59"/>
      <c r="B64" s="26" t="s">
        <v>29</v>
      </c>
      <c r="C64" s="51" t="s">
        <v>117</v>
      </c>
      <c r="D64" s="26" t="s">
        <v>220</v>
      </c>
      <c r="E64" s="26" t="s">
        <v>111</v>
      </c>
      <c r="F64" s="27" t="s">
        <v>148</v>
      </c>
      <c r="G64" s="26">
        <v>12</v>
      </c>
      <c r="H64" s="26"/>
      <c r="I64" s="28"/>
      <c r="J64" s="28"/>
      <c r="K64" s="28"/>
      <c r="L64" s="28"/>
      <c r="M64" s="28"/>
      <c r="N64" s="17">
        <f>'[1]By Space Type'!M183+'[1]By Space Type'!M189+'[1]By Space Type'!M340+'[1]By Space Type'!M474+'[1]By Space Type'!M675+'[1]By Space Type'!M765</f>
        <v>25</v>
      </c>
      <c r="O64" s="28"/>
      <c r="P64" s="28"/>
      <c r="Q64" s="28"/>
      <c r="R64" s="28"/>
      <c r="S64" s="28"/>
      <c r="T64" s="28"/>
    </row>
    <row r="65" spans="1:20" ht="12.75" customHeight="1">
      <c r="A65" s="59"/>
      <c r="C65" s="50"/>
      <c r="I65" s="25"/>
      <c r="J65" s="25"/>
      <c r="K65" s="25"/>
      <c r="L65" s="25"/>
      <c r="M65" s="25"/>
      <c r="N65" s="17"/>
      <c r="O65" s="25"/>
      <c r="P65" s="25"/>
      <c r="Q65" s="25"/>
      <c r="R65" s="25"/>
    </row>
    <row r="66" spans="1:20" ht="12.75" customHeight="1">
      <c r="A66" s="59"/>
      <c r="C66" s="50"/>
      <c r="I66" s="25"/>
      <c r="J66" s="25"/>
      <c r="K66" s="25"/>
      <c r="L66" s="25"/>
      <c r="M66" s="25"/>
      <c r="N66" s="17"/>
      <c r="O66" s="25"/>
      <c r="P66" s="30">
        <f>I64*N64</f>
        <v>0</v>
      </c>
      <c r="Q66" s="30"/>
      <c r="R66" s="30" t="e">
        <f>N64*#REF!</f>
        <v>#REF!</v>
      </c>
    </row>
    <row r="67" spans="1:20" ht="12.75" customHeight="1">
      <c r="A67" s="59"/>
      <c r="B67" s="31"/>
      <c r="C67" s="52"/>
      <c r="D67" s="31"/>
      <c r="E67" s="31"/>
      <c r="F67" s="31"/>
      <c r="G67" s="31"/>
      <c r="H67" s="31"/>
      <c r="I67" s="32"/>
      <c r="J67" s="32"/>
      <c r="K67" s="32"/>
      <c r="L67" s="32"/>
      <c r="M67" s="32"/>
      <c r="N67" s="17"/>
      <c r="O67" s="32"/>
      <c r="P67" s="32"/>
      <c r="Q67" s="32"/>
      <c r="R67" s="32"/>
    </row>
    <row r="68" spans="1:20">
      <c r="A68" s="59"/>
      <c r="B68" s="26" t="s">
        <v>30</v>
      </c>
      <c r="C68" s="51"/>
      <c r="D68" s="26" t="s">
        <v>209</v>
      </c>
      <c r="E68" s="26"/>
      <c r="F68" s="27"/>
      <c r="G68" s="26"/>
      <c r="H68" s="26"/>
      <c r="I68" s="28"/>
      <c r="J68" s="28"/>
      <c r="K68" s="28"/>
      <c r="L68" s="28"/>
      <c r="M68" s="28"/>
      <c r="N68" s="17">
        <f>'[1]By Space Type'!M187+'[1]By Space Type'!M193+'[1]By Space Type'!M344+'[1]By Space Type'!M478+'[1]By Space Type'!M679+'[1]By Space Type'!M769</f>
        <v>11</v>
      </c>
      <c r="O68" s="28"/>
      <c r="P68" s="28"/>
      <c r="Q68" s="28"/>
      <c r="R68" s="28"/>
      <c r="S68" s="28"/>
      <c r="T68" s="28"/>
    </row>
    <row r="69" spans="1:20" ht="12.75" customHeight="1">
      <c r="A69" s="59"/>
      <c r="C69" s="50"/>
      <c r="I69" s="25"/>
      <c r="J69" s="25"/>
      <c r="K69" s="25"/>
      <c r="L69" s="25"/>
      <c r="M69" s="25"/>
      <c r="N69" s="17"/>
      <c r="O69" s="25"/>
      <c r="P69" s="25"/>
      <c r="Q69" s="25"/>
      <c r="R69" s="25"/>
    </row>
    <row r="70" spans="1:20" ht="12.75" customHeight="1">
      <c r="A70" s="59"/>
      <c r="C70" s="50"/>
      <c r="I70" s="25"/>
      <c r="J70" s="25"/>
      <c r="K70" s="25"/>
      <c r="L70" s="25"/>
      <c r="M70" s="25"/>
      <c r="N70" s="17"/>
      <c r="O70" s="25"/>
      <c r="P70" s="30">
        <f>I68*N68</f>
        <v>0</v>
      </c>
      <c r="Q70" s="30"/>
      <c r="R70" s="30" t="e">
        <f>N68*#REF!</f>
        <v>#REF!</v>
      </c>
    </row>
    <row r="71" spans="1:20" ht="12.75" customHeight="1">
      <c r="A71" s="59"/>
      <c r="B71" s="31"/>
      <c r="C71" s="52"/>
      <c r="D71" s="31"/>
      <c r="E71" s="31"/>
      <c r="F71" s="31"/>
      <c r="G71" s="31"/>
      <c r="H71" s="31"/>
      <c r="I71" s="32"/>
      <c r="J71" s="32"/>
      <c r="K71" s="32"/>
      <c r="L71" s="32"/>
      <c r="M71" s="32"/>
      <c r="N71" s="17"/>
      <c r="O71" s="32"/>
      <c r="P71" s="32"/>
      <c r="Q71" s="32"/>
      <c r="R71" s="32"/>
    </row>
    <row r="72" spans="1:20" ht="31.5" customHeight="1">
      <c r="A72" s="59"/>
      <c r="B72" s="26" t="s">
        <v>75</v>
      </c>
      <c r="C72" s="51">
        <v>4</v>
      </c>
      <c r="D72" s="26" t="s">
        <v>76</v>
      </c>
      <c r="E72" s="26" t="s">
        <v>67</v>
      </c>
      <c r="F72" s="27" t="s">
        <v>173</v>
      </c>
      <c r="G72" s="26">
        <v>1</v>
      </c>
      <c r="H72" s="26"/>
      <c r="I72" s="28"/>
      <c r="J72" s="28"/>
      <c r="K72" s="28"/>
      <c r="L72" s="28"/>
      <c r="M72" s="28"/>
      <c r="N72" s="17">
        <f>'[1]By Space Type'!M197+'[1]By Space Type'!M203+'[1]By Space Type'!M354+'[1]By Space Type'!M488+'[1]By Space Type'!M689+'[1]By Space Type'!M779</f>
        <v>102</v>
      </c>
      <c r="O72" s="28"/>
      <c r="P72" s="28"/>
      <c r="Q72" s="28"/>
      <c r="R72" s="28"/>
      <c r="S72" s="28"/>
      <c r="T72" s="28"/>
    </row>
    <row r="73" spans="1:20" ht="12.75" customHeight="1">
      <c r="A73" s="59"/>
      <c r="C73" s="50"/>
      <c r="I73" s="25"/>
      <c r="J73" s="25"/>
      <c r="K73" s="25"/>
      <c r="L73" s="25"/>
      <c r="M73" s="25"/>
      <c r="N73" s="17"/>
      <c r="O73" s="25"/>
      <c r="P73" s="25"/>
      <c r="Q73" s="25"/>
      <c r="R73" s="25"/>
    </row>
    <row r="74" spans="1:20" ht="12.75" customHeight="1">
      <c r="A74" s="59"/>
      <c r="C74" s="50"/>
      <c r="I74" s="25"/>
      <c r="J74" s="25"/>
      <c r="K74" s="25"/>
      <c r="L74" s="25"/>
      <c r="M74" s="25"/>
      <c r="N74" s="17"/>
      <c r="O74" s="25"/>
      <c r="P74" s="25"/>
      <c r="Q74" s="25"/>
      <c r="R74" s="25"/>
    </row>
    <row r="75" spans="1:20" ht="12.75" customHeight="1">
      <c r="A75" s="59"/>
      <c r="C75" s="50"/>
      <c r="I75" s="25"/>
      <c r="J75" s="25"/>
      <c r="K75" s="25"/>
      <c r="L75" s="25"/>
      <c r="M75" s="25"/>
      <c r="N75" s="17"/>
      <c r="O75" s="25"/>
      <c r="P75" s="30">
        <f>I72*N72</f>
        <v>0</v>
      </c>
      <c r="Q75" s="30"/>
      <c r="R75" s="30" t="e">
        <f>N72*#REF!</f>
        <v>#REF!</v>
      </c>
    </row>
    <row r="76" spans="1:20" ht="33">
      <c r="A76" s="59"/>
      <c r="B76" s="26" t="s">
        <v>98</v>
      </c>
      <c r="C76" s="51" t="s">
        <v>117</v>
      </c>
      <c r="D76" s="27" t="s">
        <v>3</v>
      </c>
      <c r="E76" s="26" t="s">
        <v>112</v>
      </c>
      <c r="F76" s="27" t="s">
        <v>192</v>
      </c>
      <c r="G76" s="26">
        <v>5</v>
      </c>
      <c r="H76" s="26"/>
      <c r="I76" s="28"/>
      <c r="J76" s="28"/>
      <c r="K76" s="28"/>
      <c r="L76" s="28"/>
      <c r="M76" s="28"/>
      <c r="N76" s="17">
        <f>'[1]By Space Type'!M202+'[1]By Space Type'!M208+'[1]By Space Type'!M359+'[1]By Space Type'!M493+'[1]By Space Type'!M694+'[1]By Space Type'!M784</f>
        <v>6</v>
      </c>
      <c r="O76" s="28"/>
      <c r="P76" s="28"/>
      <c r="Q76" s="28"/>
      <c r="R76" s="28"/>
      <c r="S76" s="28"/>
      <c r="T76" s="28"/>
    </row>
    <row r="77" spans="1:20" ht="12.75" customHeight="1">
      <c r="A77" s="59"/>
      <c r="C77" s="50"/>
      <c r="I77" s="25"/>
      <c r="J77" s="25"/>
      <c r="K77" s="25"/>
      <c r="L77" s="25"/>
      <c r="M77" s="25"/>
      <c r="N77" s="17"/>
      <c r="O77" s="25"/>
      <c r="P77" s="30"/>
      <c r="Q77" s="30"/>
      <c r="R77" s="30"/>
    </row>
    <row r="78" spans="1:20" ht="12.75" customHeight="1">
      <c r="A78" s="59"/>
      <c r="C78" s="50"/>
      <c r="I78" s="25"/>
      <c r="J78" s="25"/>
      <c r="K78" s="25"/>
      <c r="L78" s="25"/>
      <c r="M78" s="25"/>
      <c r="N78" s="17"/>
      <c r="O78" s="25"/>
      <c r="P78" s="30"/>
      <c r="Q78" s="30"/>
      <c r="R78" s="30"/>
    </row>
    <row r="79" spans="1:20" ht="12.75" customHeight="1">
      <c r="A79" s="59"/>
      <c r="C79" s="50"/>
      <c r="I79" s="25"/>
      <c r="J79" s="25"/>
      <c r="K79" s="25"/>
      <c r="L79" s="25"/>
      <c r="M79" s="25"/>
      <c r="N79" s="17"/>
      <c r="O79" s="25"/>
      <c r="P79" s="30"/>
      <c r="Q79" s="30"/>
      <c r="R79" s="30"/>
    </row>
    <row r="80" spans="1:20">
      <c r="A80" s="58"/>
      <c r="B80" s="26" t="s">
        <v>99</v>
      </c>
      <c r="C80" s="51"/>
      <c r="D80" s="26" t="s">
        <v>209</v>
      </c>
      <c r="E80" s="26"/>
      <c r="F80" s="27"/>
      <c r="G80" s="26"/>
      <c r="H80" s="26"/>
      <c r="I80" s="28"/>
      <c r="J80" s="28"/>
      <c r="K80" s="28"/>
      <c r="L80" s="28"/>
      <c r="M80" s="28"/>
      <c r="N80" s="17">
        <f>'[1]By Space Type'!M199+'[1]By Space Type'!M205+'[1]By Space Type'!M356+'[1]By Space Type'!M490+'[1]By Space Type'!M691+'[1]By Space Type'!M781</f>
        <v>32</v>
      </c>
      <c r="O80" s="28"/>
      <c r="P80" s="28"/>
      <c r="Q80" s="28"/>
      <c r="R80" s="28"/>
      <c r="S80" s="28"/>
      <c r="T80" s="28"/>
    </row>
    <row r="81" spans="1:20" ht="12.75" customHeight="1">
      <c r="A81" s="58"/>
      <c r="C81" s="50"/>
      <c r="I81" s="25"/>
      <c r="J81" s="25"/>
      <c r="K81" s="25"/>
      <c r="L81" s="25"/>
      <c r="M81" s="25"/>
      <c r="N81" s="17"/>
      <c r="O81" s="25"/>
      <c r="P81" s="25"/>
      <c r="Q81" s="25"/>
      <c r="R81" s="25"/>
    </row>
    <row r="82" spans="1:20" ht="12.75" customHeight="1">
      <c r="A82" s="58"/>
      <c r="C82" s="50"/>
      <c r="I82" s="25"/>
      <c r="J82" s="25"/>
      <c r="K82" s="25"/>
      <c r="L82" s="25"/>
      <c r="M82" s="25"/>
      <c r="N82" s="17"/>
      <c r="O82" s="25"/>
      <c r="P82" s="30">
        <f>I80*N80</f>
        <v>0</v>
      </c>
      <c r="Q82" s="30"/>
      <c r="R82" s="30" t="e">
        <f>N80*#REF!</f>
        <v>#REF!</v>
      </c>
    </row>
    <row r="83" spans="1:20" ht="12.75" customHeight="1">
      <c r="A83" s="58"/>
      <c r="B83" s="31"/>
      <c r="C83" s="52"/>
      <c r="D83" s="31"/>
      <c r="E83" s="31"/>
      <c r="F83" s="31"/>
      <c r="G83" s="31"/>
      <c r="H83" s="31"/>
      <c r="I83" s="32"/>
      <c r="J83" s="32"/>
      <c r="K83" s="32"/>
      <c r="L83" s="32"/>
      <c r="M83" s="32"/>
      <c r="N83" s="17"/>
      <c r="O83" s="32"/>
      <c r="P83" s="32"/>
      <c r="Q83" s="32"/>
      <c r="R83" s="32"/>
    </row>
    <row r="84" spans="1:20">
      <c r="C84" s="50"/>
      <c r="I84" s="25"/>
      <c r="J84" s="25"/>
      <c r="K84" s="25"/>
      <c r="L84" s="25"/>
      <c r="M84" s="25"/>
      <c r="N84" s="17"/>
      <c r="O84" s="25"/>
      <c r="P84" s="25"/>
      <c r="Q84" s="25"/>
      <c r="R84" s="25"/>
    </row>
    <row r="85" spans="1:20">
      <c r="C85" s="50"/>
      <c r="I85" s="25"/>
      <c r="J85" s="25"/>
      <c r="K85" s="25"/>
      <c r="L85" s="25"/>
      <c r="M85" s="25"/>
      <c r="N85" s="17"/>
      <c r="O85" s="25"/>
      <c r="P85" s="25"/>
      <c r="Q85" s="25"/>
      <c r="R85" s="25"/>
    </row>
    <row r="86" spans="1:20" ht="33">
      <c r="A86" s="59" t="s">
        <v>31</v>
      </c>
      <c r="B86" s="26" t="s">
        <v>32</v>
      </c>
      <c r="C86" s="51">
        <v>4</v>
      </c>
      <c r="D86" s="26" t="s">
        <v>153</v>
      </c>
      <c r="E86" s="26" t="s">
        <v>66</v>
      </c>
      <c r="F86" s="27" t="s">
        <v>171</v>
      </c>
      <c r="G86" s="26" t="e">
        <f>#REF!</f>
        <v>#REF!</v>
      </c>
      <c r="H86" s="26"/>
      <c r="I86" s="28"/>
      <c r="J86" s="28"/>
      <c r="K86" s="28"/>
      <c r="L86" s="28"/>
      <c r="M86" s="28"/>
      <c r="N86" s="17">
        <f>'[1]By Space Type'!M145+'[1]By Space Type'!M394+'[1]By Space Type'!M402+'[1]By Space Type'!M410+'[1]By Space Type'!M486+'[1]By Space Type'!M815</f>
        <v>28</v>
      </c>
      <c r="O86" s="28"/>
      <c r="P86" s="28"/>
      <c r="Q86" s="28"/>
      <c r="R86" s="28"/>
      <c r="S86" s="28"/>
      <c r="T86" s="28"/>
    </row>
    <row r="87" spans="1:20">
      <c r="A87" s="59"/>
      <c r="C87" s="50"/>
      <c r="I87" s="25"/>
      <c r="J87" s="25"/>
      <c r="K87" s="25"/>
      <c r="L87" s="25"/>
      <c r="M87" s="25"/>
      <c r="N87" s="17"/>
      <c r="O87" s="25"/>
      <c r="P87" s="25"/>
      <c r="Q87" s="25"/>
      <c r="R87" s="25"/>
    </row>
    <row r="88" spans="1:20">
      <c r="A88" s="59"/>
      <c r="C88" s="50"/>
      <c r="I88" s="25"/>
      <c r="J88" s="25"/>
      <c r="K88" s="25"/>
      <c r="L88" s="25"/>
      <c r="M88" s="25"/>
      <c r="N88" s="17"/>
      <c r="O88" s="25"/>
      <c r="P88" s="30">
        <f>I86*N86</f>
        <v>0</v>
      </c>
      <c r="Q88" s="30"/>
      <c r="R88" s="30" t="e">
        <f>N86*#REF!</f>
        <v>#REF!</v>
      </c>
    </row>
    <row r="89" spans="1:20">
      <c r="A89" s="59"/>
      <c r="B89" s="31"/>
      <c r="C89" s="52"/>
      <c r="D89" s="31"/>
      <c r="E89" s="31"/>
      <c r="F89" s="31"/>
      <c r="G89" s="31"/>
      <c r="H89" s="31"/>
      <c r="I89" s="32"/>
      <c r="J89" s="32"/>
      <c r="K89" s="32"/>
      <c r="L89" s="32"/>
      <c r="M89" s="32"/>
      <c r="N89" s="17"/>
      <c r="O89" s="32"/>
      <c r="P89" s="32"/>
      <c r="Q89" s="32"/>
      <c r="R89" s="32"/>
    </row>
    <row r="90" spans="1:20">
      <c r="A90" s="59"/>
      <c r="B90" s="26" t="s">
        <v>33</v>
      </c>
      <c r="C90" s="51"/>
      <c r="D90" s="26" t="s">
        <v>26</v>
      </c>
      <c r="E90" s="26" t="s">
        <v>26</v>
      </c>
      <c r="F90" s="26" t="s">
        <v>26</v>
      </c>
      <c r="G90" s="26"/>
      <c r="H90" s="26"/>
      <c r="I90" s="28"/>
      <c r="J90" s="28"/>
      <c r="K90" s="28"/>
      <c r="L90" s="28"/>
      <c r="M90" s="28"/>
      <c r="N90" s="17">
        <f>'[1]By Space Type'!M118+'[1]By Space Type'!M290</f>
        <v>2</v>
      </c>
      <c r="O90" s="28"/>
      <c r="P90" s="28"/>
      <c r="Q90" s="28"/>
      <c r="R90" s="28"/>
      <c r="S90" s="28"/>
      <c r="T90" s="28"/>
    </row>
    <row r="91" spans="1:20">
      <c r="A91" s="59"/>
      <c r="C91" s="50"/>
      <c r="I91" s="25"/>
      <c r="J91" s="25"/>
      <c r="K91" s="25"/>
      <c r="L91" s="25"/>
      <c r="M91" s="25"/>
      <c r="N91" s="17"/>
      <c r="O91" s="25"/>
      <c r="P91" s="25"/>
      <c r="Q91" s="25"/>
      <c r="R91" s="25"/>
    </row>
    <row r="92" spans="1:20">
      <c r="A92" s="59"/>
      <c r="C92" s="50"/>
      <c r="I92" s="25"/>
      <c r="J92" s="25"/>
      <c r="K92" s="25"/>
      <c r="L92" s="25"/>
      <c r="M92" s="25"/>
      <c r="N92" s="17"/>
      <c r="O92" s="25"/>
      <c r="P92" s="30">
        <f>I90*N90</f>
        <v>0</v>
      </c>
      <c r="Q92" s="30"/>
      <c r="R92" s="30" t="e">
        <f>N90*#REF!</f>
        <v>#REF!</v>
      </c>
    </row>
    <row r="93" spans="1:20">
      <c r="A93" s="59"/>
      <c r="B93" s="31"/>
      <c r="C93" s="52"/>
      <c r="D93" s="31"/>
      <c r="E93" s="31"/>
      <c r="F93" s="31"/>
      <c r="G93" s="31"/>
      <c r="H93" s="31"/>
      <c r="I93" s="32"/>
      <c r="J93" s="32"/>
      <c r="K93" s="32"/>
      <c r="L93" s="32"/>
      <c r="M93" s="32"/>
      <c r="N93" s="17"/>
      <c r="O93" s="32"/>
      <c r="P93" s="32"/>
      <c r="Q93" s="32"/>
      <c r="R93" s="32"/>
    </row>
    <row r="94" spans="1:20" ht="66">
      <c r="A94" s="59"/>
      <c r="B94" s="26" t="s">
        <v>34</v>
      </c>
      <c r="C94" s="51" t="s">
        <v>117</v>
      </c>
      <c r="D94" s="26" t="s">
        <v>154</v>
      </c>
      <c r="E94" s="26" t="s">
        <v>66</v>
      </c>
      <c r="F94" s="27" t="s">
        <v>172</v>
      </c>
      <c r="G94" s="26">
        <v>16</v>
      </c>
      <c r="H94" s="26"/>
      <c r="I94" s="28"/>
      <c r="J94" s="28"/>
      <c r="K94" s="28"/>
      <c r="L94" s="28"/>
      <c r="M94" s="28"/>
      <c r="N94" s="17">
        <f>'[1]By Space Type'!M185+'[1]By Space Type'!M332+'[1]By Space Type'!M466+'[1]By Space Type'!M476+'[1]By Space Type'!M494+'[1]By Space Type'!M649+'[1]By Space Type'!M667+'[1]By Space Type'!M757</f>
        <v>323</v>
      </c>
      <c r="O94" s="28"/>
      <c r="P94" s="28"/>
      <c r="Q94" s="28"/>
      <c r="R94" s="28"/>
      <c r="S94" s="28"/>
      <c r="T94" s="28"/>
    </row>
    <row r="95" spans="1:20">
      <c r="A95" s="59"/>
      <c r="C95" s="50"/>
      <c r="I95" s="25"/>
      <c r="J95" s="25"/>
      <c r="K95" s="25"/>
      <c r="L95" s="25"/>
      <c r="M95" s="25"/>
      <c r="N95" s="17"/>
      <c r="O95" s="25"/>
      <c r="P95" s="25"/>
      <c r="Q95" s="25"/>
      <c r="R95" s="25"/>
    </row>
    <row r="96" spans="1:20">
      <c r="A96" s="59"/>
      <c r="C96" s="50"/>
      <c r="I96" s="25"/>
      <c r="J96" s="25"/>
      <c r="K96" s="25"/>
      <c r="L96" s="25"/>
      <c r="M96" s="25"/>
      <c r="N96" s="17"/>
      <c r="O96" s="25"/>
      <c r="P96" s="30">
        <f>I94*N94</f>
        <v>0</v>
      </c>
      <c r="Q96" s="30"/>
      <c r="R96" s="30" t="e">
        <f>N94*#REF!</f>
        <v>#REF!</v>
      </c>
    </row>
    <row r="97" spans="1:20">
      <c r="A97" s="3"/>
      <c r="C97" s="50"/>
      <c r="I97" s="25"/>
      <c r="J97" s="25"/>
      <c r="K97" s="25"/>
      <c r="L97" s="25"/>
      <c r="M97" s="25"/>
      <c r="N97" s="17"/>
      <c r="O97" s="25"/>
      <c r="P97" s="32"/>
      <c r="Q97" s="32"/>
      <c r="R97" s="32"/>
    </row>
    <row r="98" spans="1:20" ht="49.5">
      <c r="A98" s="3"/>
      <c r="B98" s="26" t="s">
        <v>35</v>
      </c>
      <c r="C98" s="51" t="s">
        <v>121</v>
      </c>
      <c r="D98" s="26" t="s">
        <v>221</v>
      </c>
      <c r="E98" s="26" t="s">
        <v>124</v>
      </c>
      <c r="F98" s="27" t="s">
        <v>201</v>
      </c>
      <c r="G98" s="26">
        <v>46</v>
      </c>
      <c r="H98" s="26"/>
      <c r="I98" s="28"/>
      <c r="J98" s="28"/>
      <c r="K98" s="28"/>
      <c r="L98" s="28"/>
      <c r="M98" s="28"/>
      <c r="N98" s="17">
        <f>'[1]By Space Type'!M190+'[1]By Space Type'!M337+'[1]By Space Type'!M471+'[1]By Space Type'!M481+'[1]By Space Type'!M499+'[1]By Space Type'!M654+'[1]By Space Type'!M672+'[1]By Space Type'!M762</f>
        <v>0</v>
      </c>
      <c r="O98" s="28"/>
      <c r="P98" s="28"/>
      <c r="Q98" s="28"/>
      <c r="R98" s="28"/>
      <c r="S98" s="28"/>
      <c r="T98" s="28"/>
    </row>
    <row r="99" spans="1:20">
      <c r="A99" s="3"/>
      <c r="C99" s="50"/>
      <c r="I99" s="25"/>
      <c r="J99" s="25"/>
      <c r="K99" s="25"/>
      <c r="L99" s="25"/>
      <c r="M99" s="25"/>
      <c r="N99" s="17"/>
      <c r="O99" s="25"/>
      <c r="P99" s="25"/>
      <c r="Q99" s="25"/>
      <c r="R99" s="25"/>
    </row>
    <row r="100" spans="1:20">
      <c r="A100" s="3"/>
      <c r="C100" s="50"/>
      <c r="I100" s="25"/>
      <c r="J100" s="25"/>
      <c r="K100" s="25"/>
      <c r="L100" s="25"/>
      <c r="M100" s="25"/>
      <c r="N100" s="17"/>
      <c r="O100" s="25"/>
      <c r="P100" s="30">
        <f>I98*N98</f>
        <v>0</v>
      </c>
      <c r="Q100" s="30"/>
      <c r="R100" s="30" t="e">
        <f>N98*#REF!</f>
        <v>#REF!</v>
      </c>
    </row>
    <row r="101" spans="1:20">
      <c r="A101" s="3"/>
      <c r="C101" s="50"/>
      <c r="I101" s="25"/>
      <c r="J101" s="25"/>
      <c r="K101" s="25"/>
      <c r="L101" s="25"/>
      <c r="M101" s="25"/>
      <c r="N101" s="17"/>
      <c r="O101" s="25"/>
      <c r="P101" s="32"/>
      <c r="Q101" s="32"/>
      <c r="R101" s="32"/>
    </row>
    <row r="102" spans="1:20">
      <c r="C102" s="50"/>
      <c r="I102" s="25"/>
      <c r="J102" s="25"/>
      <c r="K102" s="25"/>
      <c r="L102" s="25"/>
      <c r="M102" s="25"/>
      <c r="N102" s="17"/>
      <c r="O102" s="25"/>
      <c r="P102" s="25"/>
      <c r="Q102" s="25"/>
      <c r="R102" s="25"/>
    </row>
    <row r="103" spans="1:20">
      <c r="C103" s="50"/>
      <c r="I103" s="25"/>
      <c r="J103" s="25"/>
      <c r="K103" s="25"/>
      <c r="L103" s="25"/>
      <c r="M103" s="25"/>
      <c r="N103" s="17"/>
      <c r="O103" s="25"/>
      <c r="P103" s="25"/>
      <c r="Q103" s="25"/>
      <c r="R103" s="25"/>
    </row>
    <row r="104" spans="1:20" ht="49.5">
      <c r="A104" s="59" t="s">
        <v>12</v>
      </c>
      <c r="B104" s="26" t="s">
        <v>13</v>
      </c>
      <c r="C104" s="51" t="s">
        <v>121</v>
      </c>
      <c r="D104" s="26" t="s">
        <v>70</v>
      </c>
      <c r="E104" s="26" t="s">
        <v>102</v>
      </c>
      <c r="F104" s="27" t="s">
        <v>155</v>
      </c>
      <c r="G104" s="26">
        <v>3</v>
      </c>
      <c r="H104" s="26"/>
      <c r="I104" s="28"/>
      <c r="J104" s="28"/>
      <c r="K104" s="28"/>
      <c r="L104" s="28"/>
      <c r="M104" s="28"/>
      <c r="N104" s="17" t="e">
        <f>#REF!</f>
        <v>#REF!</v>
      </c>
      <c r="O104" s="28"/>
      <c r="P104" s="28"/>
      <c r="Q104" s="28"/>
      <c r="R104" s="28"/>
      <c r="S104" s="28"/>
      <c r="T104" s="28"/>
    </row>
    <row r="105" spans="1:20">
      <c r="A105" s="59"/>
      <c r="C105" s="50"/>
      <c r="I105" s="25"/>
      <c r="J105" s="25"/>
      <c r="K105" s="25"/>
      <c r="L105" s="25"/>
      <c r="M105" s="25"/>
      <c r="N105" s="17"/>
      <c r="O105" s="25"/>
      <c r="P105" s="25"/>
      <c r="Q105" s="25"/>
      <c r="R105" s="25"/>
    </row>
    <row r="106" spans="1:20">
      <c r="A106" s="59"/>
      <c r="C106" s="50"/>
      <c r="I106" s="25"/>
      <c r="J106" s="32"/>
      <c r="K106" s="25"/>
      <c r="L106" s="25"/>
      <c r="M106" s="25"/>
      <c r="N106" s="17"/>
      <c r="O106" s="25"/>
      <c r="P106" s="30" t="e">
        <f>I104*N104</f>
        <v>#REF!</v>
      </c>
      <c r="Q106" s="30"/>
      <c r="R106" s="30" t="e">
        <f>N104*#REF!</f>
        <v>#REF!</v>
      </c>
    </row>
    <row r="107" spans="1:20">
      <c r="A107" s="59"/>
      <c r="C107" s="50"/>
      <c r="I107" s="25"/>
      <c r="J107" s="25"/>
      <c r="K107" s="25"/>
      <c r="L107" s="25"/>
      <c r="M107" s="25"/>
      <c r="N107" s="17"/>
      <c r="O107" s="25"/>
      <c r="P107" s="25"/>
      <c r="Q107" s="25"/>
      <c r="R107" s="25"/>
    </row>
    <row r="108" spans="1:20" ht="49.5">
      <c r="A108" s="59"/>
      <c r="B108" s="26" t="s">
        <v>14</v>
      </c>
      <c r="C108" s="51" t="s">
        <v>120</v>
      </c>
      <c r="D108" s="26" t="s">
        <v>1</v>
      </c>
      <c r="E108" s="26" t="s">
        <v>103</v>
      </c>
      <c r="F108" s="27" t="s">
        <v>202</v>
      </c>
      <c r="G108" s="26">
        <v>27</v>
      </c>
      <c r="H108" s="26"/>
      <c r="I108" s="28"/>
      <c r="J108" s="28"/>
      <c r="K108" s="28"/>
      <c r="L108" s="28"/>
      <c r="M108" s="28"/>
      <c r="N108" s="17" t="e">
        <f>#REF!</f>
        <v>#REF!</v>
      </c>
      <c r="O108" s="28"/>
      <c r="P108" s="28"/>
      <c r="Q108" s="28"/>
      <c r="R108" s="28"/>
      <c r="S108" s="28"/>
      <c r="T108" s="28"/>
    </row>
    <row r="109" spans="1:20">
      <c r="A109" s="59"/>
      <c r="C109" s="50"/>
      <c r="I109" s="25"/>
      <c r="J109" s="25"/>
      <c r="K109" s="25"/>
      <c r="L109" s="25"/>
      <c r="M109" s="25"/>
      <c r="N109" s="17"/>
      <c r="O109" s="25"/>
      <c r="P109" s="25"/>
      <c r="Q109" s="25"/>
      <c r="R109" s="25"/>
    </row>
    <row r="110" spans="1:20">
      <c r="A110" s="59"/>
      <c r="C110" s="50"/>
      <c r="I110" s="25"/>
      <c r="J110" s="25"/>
      <c r="K110" s="25"/>
      <c r="L110" s="25"/>
      <c r="M110" s="25"/>
      <c r="N110" s="17"/>
      <c r="O110" s="25"/>
      <c r="P110" s="30" t="e">
        <f>I108*N108</f>
        <v>#REF!</v>
      </c>
      <c r="Q110" s="30"/>
      <c r="R110" s="30" t="e">
        <f>N108*#REF!</f>
        <v>#REF!</v>
      </c>
    </row>
    <row r="111" spans="1:20">
      <c r="A111" s="3"/>
      <c r="C111" s="50"/>
      <c r="I111" s="25"/>
      <c r="J111" s="25"/>
      <c r="K111" s="25"/>
      <c r="L111" s="25"/>
      <c r="M111" s="25"/>
      <c r="N111" s="17"/>
      <c r="O111" s="25"/>
      <c r="P111" s="25"/>
      <c r="Q111" s="25"/>
      <c r="R111" s="25"/>
    </row>
    <row r="112" spans="1:20" ht="49.5">
      <c r="A112" s="3"/>
      <c r="B112" s="26" t="s">
        <v>49</v>
      </c>
      <c r="C112" s="51">
        <v>5</v>
      </c>
      <c r="D112" s="26" t="s">
        <v>70</v>
      </c>
      <c r="E112" s="26" t="s">
        <v>102</v>
      </c>
      <c r="F112" s="27" t="s">
        <v>203</v>
      </c>
      <c r="G112" s="26">
        <v>1</v>
      </c>
      <c r="H112" s="26"/>
      <c r="I112" s="28"/>
      <c r="J112" s="28"/>
      <c r="K112" s="28"/>
      <c r="L112" s="28"/>
      <c r="M112" s="28"/>
      <c r="N112" s="17" t="e">
        <f>#REF!</f>
        <v>#REF!</v>
      </c>
      <c r="O112" s="28"/>
      <c r="P112" s="28"/>
      <c r="Q112" s="28"/>
      <c r="R112" s="28"/>
      <c r="S112" s="28"/>
      <c r="T112" s="28"/>
    </row>
    <row r="113" spans="1:20">
      <c r="A113" s="3"/>
      <c r="C113" s="50"/>
      <c r="I113" s="25"/>
      <c r="J113" s="25"/>
      <c r="K113" s="25"/>
      <c r="L113" s="25"/>
      <c r="M113" s="25"/>
      <c r="N113" s="17"/>
      <c r="O113" s="25"/>
      <c r="P113" s="25"/>
      <c r="Q113" s="25"/>
      <c r="R113" s="25"/>
    </row>
    <row r="114" spans="1:20">
      <c r="A114" s="3"/>
      <c r="C114" s="50"/>
      <c r="I114" s="25"/>
      <c r="J114" s="32"/>
      <c r="K114" s="25"/>
      <c r="L114" s="25"/>
      <c r="M114" s="25"/>
      <c r="N114" s="17"/>
      <c r="O114" s="25"/>
      <c r="P114" s="30" t="e">
        <f>I112*N112</f>
        <v>#REF!</v>
      </c>
      <c r="Q114" s="30"/>
      <c r="R114" s="30" t="e">
        <f>N112*#REF!</f>
        <v>#REF!</v>
      </c>
    </row>
    <row r="115" spans="1:20">
      <c r="A115" s="3"/>
      <c r="C115" s="50"/>
      <c r="I115" s="25"/>
      <c r="J115" s="25"/>
      <c r="K115" s="25"/>
      <c r="L115" s="25"/>
      <c r="M115" s="25"/>
      <c r="N115" s="17"/>
      <c r="O115" s="25"/>
      <c r="P115" s="25"/>
      <c r="Q115" s="25"/>
      <c r="R115" s="25"/>
    </row>
    <row r="116" spans="1:20" ht="49.5">
      <c r="A116" s="3"/>
      <c r="B116" s="26" t="s">
        <v>50</v>
      </c>
      <c r="C116" s="51" t="s">
        <v>123</v>
      </c>
      <c r="D116" s="26" t="s">
        <v>70</v>
      </c>
      <c r="E116" s="26" t="s">
        <v>102</v>
      </c>
      <c r="F116" s="27" t="s">
        <v>156</v>
      </c>
      <c r="G116" s="26">
        <v>2</v>
      </c>
      <c r="H116" s="26"/>
      <c r="I116" s="28"/>
      <c r="J116" s="28"/>
      <c r="K116" s="28"/>
      <c r="L116" s="28"/>
      <c r="M116" s="28"/>
      <c r="N116" s="17" t="e">
        <f>#REF!</f>
        <v>#REF!</v>
      </c>
      <c r="O116" s="28"/>
      <c r="P116" s="28"/>
      <c r="Q116" s="28"/>
      <c r="R116" s="28"/>
      <c r="S116" s="28"/>
      <c r="T116" s="28"/>
    </row>
    <row r="117" spans="1:20">
      <c r="A117" s="3"/>
      <c r="C117" s="50"/>
      <c r="I117" s="25"/>
      <c r="J117" s="25"/>
      <c r="K117" s="25"/>
      <c r="L117" s="25"/>
      <c r="M117" s="25"/>
      <c r="N117" s="17"/>
      <c r="O117" s="25"/>
      <c r="P117" s="25"/>
      <c r="Q117" s="25"/>
      <c r="R117" s="25"/>
    </row>
    <row r="118" spans="1:20">
      <c r="A118" s="3"/>
      <c r="C118" s="50"/>
      <c r="I118" s="25"/>
      <c r="J118" s="32"/>
      <c r="K118" s="25"/>
      <c r="L118" s="25"/>
      <c r="M118" s="25"/>
      <c r="N118" s="17"/>
      <c r="O118" s="25"/>
      <c r="P118" s="30" t="e">
        <f>I116*N116</f>
        <v>#REF!</v>
      </c>
      <c r="Q118" s="30"/>
      <c r="R118" s="30" t="e">
        <f>N116*#REF!</f>
        <v>#REF!</v>
      </c>
    </row>
    <row r="119" spans="1:20">
      <c r="A119" s="3"/>
      <c r="C119" s="50"/>
      <c r="I119" s="25"/>
      <c r="J119" s="25"/>
      <c r="K119" s="25"/>
      <c r="L119" s="25"/>
      <c r="M119" s="25"/>
      <c r="N119" s="17"/>
      <c r="O119" s="25"/>
      <c r="P119" s="25"/>
      <c r="Q119" s="25"/>
      <c r="R119" s="25"/>
    </row>
    <row r="120" spans="1:20" ht="49.5">
      <c r="A120" s="3"/>
      <c r="B120" s="26" t="s">
        <v>51</v>
      </c>
      <c r="C120" s="51">
        <v>4</v>
      </c>
      <c r="D120" s="26" t="s">
        <v>70</v>
      </c>
      <c r="E120" s="26" t="s">
        <v>102</v>
      </c>
      <c r="F120" s="27" t="s">
        <v>159</v>
      </c>
      <c r="G120" s="26">
        <v>3</v>
      </c>
      <c r="H120" s="26"/>
      <c r="I120" s="28"/>
      <c r="J120" s="28"/>
      <c r="K120" s="28"/>
      <c r="L120" s="28"/>
      <c r="M120" s="28"/>
      <c r="N120" s="17" t="e">
        <f>#REF!</f>
        <v>#REF!</v>
      </c>
      <c r="O120" s="28"/>
      <c r="P120" s="28"/>
      <c r="Q120" s="28"/>
      <c r="R120" s="28"/>
      <c r="S120" s="28"/>
      <c r="T120" s="28"/>
    </row>
    <row r="121" spans="1:20">
      <c r="A121" s="3"/>
      <c r="C121" s="50"/>
      <c r="I121" s="25"/>
      <c r="J121" s="25"/>
      <c r="K121" s="25"/>
      <c r="L121" s="25"/>
      <c r="M121" s="25"/>
      <c r="N121" s="17"/>
      <c r="O121" s="25"/>
      <c r="P121" s="25"/>
      <c r="Q121" s="25"/>
      <c r="R121" s="25"/>
    </row>
    <row r="122" spans="1:20">
      <c r="A122" s="3"/>
      <c r="C122" s="50"/>
      <c r="I122" s="25"/>
      <c r="J122" s="32"/>
      <c r="K122" s="25"/>
      <c r="L122" s="25"/>
      <c r="M122" s="25"/>
      <c r="N122" s="17"/>
      <c r="O122" s="25"/>
      <c r="P122" s="30" t="e">
        <f>I120*N120</f>
        <v>#REF!</v>
      </c>
      <c r="Q122" s="30"/>
      <c r="R122" s="30" t="e">
        <f>N120*#REF!</f>
        <v>#REF!</v>
      </c>
    </row>
    <row r="123" spans="1:20">
      <c r="A123" s="3"/>
      <c r="C123" s="50"/>
      <c r="I123" s="25"/>
      <c r="J123" s="25"/>
      <c r="K123" s="25"/>
      <c r="L123" s="25"/>
      <c r="M123" s="25"/>
      <c r="N123" s="17"/>
      <c r="O123" s="25"/>
      <c r="P123" s="30" t="e">
        <f>I120*N120</f>
        <v>#REF!</v>
      </c>
      <c r="Q123" s="30"/>
      <c r="R123" s="30" t="e">
        <f>N120*#REF!</f>
        <v>#REF!</v>
      </c>
    </row>
    <row r="124" spans="1:20">
      <c r="A124" s="3"/>
      <c r="B124" s="26" t="s">
        <v>118</v>
      </c>
      <c r="C124" s="51"/>
      <c r="D124" s="26" t="s">
        <v>26</v>
      </c>
      <c r="E124" s="26" t="s">
        <v>26</v>
      </c>
      <c r="F124" s="27" t="s">
        <v>26</v>
      </c>
      <c r="G124" s="26"/>
      <c r="H124" s="26"/>
      <c r="I124" s="28"/>
      <c r="J124" s="28"/>
      <c r="K124" s="28"/>
      <c r="L124" s="28"/>
      <c r="M124" s="28"/>
      <c r="N124" s="17" t="e">
        <f>#REF!</f>
        <v>#REF!</v>
      </c>
      <c r="O124" s="28"/>
      <c r="P124" s="28"/>
      <c r="Q124" s="28"/>
      <c r="R124" s="28"/>
      <c r="S124" s="28"/>
      <c r="T124" s="28"/>
    </row>
    <row r="125" spans="1:20">
      <c r="A125" s="3"/>
      <c r="C125" s="50"/>
      <c r="I125" s="25"/>
      <c r="J125" s="25"/>
      <c r="K125" s="25"/>
      <c r="L125" s="25"/>
      <c r="M125" s="25"/>
      <c r="N125" s="17"/>
      <c r="O125" s="25"/>
      <c r="P125" s="30"/>
      <c r="Q125" s="30"/>
      <c r="R125" s="30"/>
    </row>
    <row r="126" spans="1:20">
      <c r="A126" s="3"/>
      <c r="C126" s="50"/>
      <c r="I126" s="25"/>
      <c r="J126" s="32"/>
      <c r="K126" s="25"/>
      <c r="L126" s="25"/>
      <c r="M126" s="25"/>
      <c r="N126" s="17"/>
      <c r="O126" s="25"/>
      <c r="P126" s="30" t="e">
        <f>I124*N124</f>
        <v>#REF!</v>
      </c>
      <c r="Q126" s="30"/>
      <c r="R126" s="30" t="e">
        <f>N124*#REF!</f>
        <v>#REF!</v>
      </c>
    </row>
    <row r="127" spans="1:20">
      <c r="A127" s="3"/>
      <c r="C127" s="50"/>
      <c r="I127" s="25"/>
      <c r="J127" s="25"/>
      <c r="K127" s="25"/>
      <c r="L127" s="25"/>
      <c r="M127" s="25"/>
      <c r="N127" s="17"/>
      <c r="O127" s="25"/>
      <c r="P127" s="25"/>
      <c r="Q127" s="25"/>
      <c r="R127" s="25"/>
    </row>
    <row r="128" spans="1:20">
      <c r="C128" s="50"/>
      <c r="I128" s="25"/>
      <c r="J128" s="25"/>
      <c r="K128" s="25"/>
      <c r="L128" s="25"/>
      <c r="M128" s="25"/>
      <c r="N128" s="17"/>
      <c r="O128" s="25"/>
      <c r="P128" s="25"/>
      <c r="Q128" s="25"/>
      <c r="R128" s="25"/>
    </row>
    <row r="129" spans="1:20">
      <c r="C129" s="50"/>
      <c r="I129" s="25"/>
      <c r="J129" s="25"/>
      <c r="K129" s="25"/>
      <c r="L129" s="25"/>
      <c r="M129" s="25"/>
      <c r="N129" s="17"/>
      <c r="O129" s="25"/>
      <c r="P129" s="25"/>
      <c r="Q129" s="25"/>
      <c r="R129" s="25"/>
    </row>
    <row r="130" spans="1:20" ht="49.5">
      <c r="A130" s="59" t="s">
        <v>115</v>
      </c>
      <c r="B130" s="26" t="s">
        <v>93</v>
      </c>
      <c r="C130" s="51" t="s">
        <v>132</v>
      </c>
      <c r="D130" s="26" t="s">
        <v>193</v>
      </c>
      <c r="E130" s="26" t="s">
        <v>66</v>
      </c>
      <c r="F130" s="27" t="s">
        <v>174</v>
      </c>
      <c r="G130" s="26">
        <v>27</v>
      </c>
      <c r="H130" s="26"/>
      <c r="I130" s="28"/>
      <c r="J130" s="28"/>
      <c r="K130" s="28"/>
      <c r="L130" s="28"/>
      <c r="M130" s="28"/>
      <c r="N130" s="17">
        <f>'[1]By Space Type'!M168+'[1]By Space Type'!M417+'[1]By Space Type'!M425+'[1]By Space Type'!M433+'[1]By Space Type'!M509+'[1]By Space Type'!M838</f>
        <v>0</v>
      </c>
      <c r="O130" s="28"/>
      <c r="P130" s="28"/>
      <c r="Q130" s="28"/>
      <c r="R130" s="28"/>
      <c r="S130" s="28"/>
      <c r="T130" s="28"/>
    </row>
    <row r="131" spans="1:20">
      <c r="A131" s="59"/>
      <c r="C131" s="50"/>
      <c r="I131" s="25"/>
      <c r="J131" s="25"/>
      <c r="K131" s="25"/>
      <c r="L131" s="25"/>
      <c r="M131" s="25"/>
      <c r="N131" s="17"/>
      <c r="O131" s="25"/>
      <c r="P131" s="25"/>
      <c r="Q131" s="25"/>
      <c r="R131" s="25"/>
    </row>
    <row r="132" spans="1:20">
      <c r="A132" s="59"/>
      <c r="C132" s="50"/>
      <c r="I132" s="25"/>
      <c r="J132" s="25"/>
      <c r="K132" s="25"/>
      <c r="L132" s="25"/>
      <c r="M132" s="25"/>
      <c r="N132" s="17"/>
      <c r="O132" s="25"/>
      <c r="P132" s="30">
        <f>I130*N130</f>
        <v>0</v>
      </c>
      <c r="Q132" s="30"/>
      <c r="R132" s="30" t="e">
        <f>N130*#REF!</f>
        <v>#REF!</v>
      </c>
    </row>
    <row r="133" spans="1:20">
      <c r="A133" s="59"/>
      <c r="B133" s="31"/>
      <c r="C133" s="52"/>
      <c r="D133" s="31"/>
      <c r="E133" s="31"/>
      <c r="F133" s="31"/>
      <c r="G133" s="31"/>
      <c r="H133" s="31"/>
      <c r="I133" s="32"/>
      <c r="J133" s="32"/>
      <c r="K133" s="32"/>
      <c r="L133" s="32"/>
      <c r="M133" s="32"/>
      <c r="N133" s="17"/>
      <c r="O133" s="32"/>
      <c r="P133" s="32"/>
      <c r="Q133" s="32"/>
      <c r="R133" s="32"/>
    </row>
    <row r="134" spans="1:20">
      <c r="A134" s="59"/>
      <c r="B134" s="26" t="s">
        <v>94</v>
      </c>
      <c r="C134" s="51"/>
      <c r="D134" s="26" t="s">
        <v>26</v>
      </c>
      <c r="E134" s="26" t="s">
        <v>26</v>
      </c>
      <c r="F134" s="26" t="s">
        <v>26</v>
      </c>
      <c r="G134" s="26"/>
      <c r="H134" s="26"/>
      <c r="I134" s="28"/>
      <c r="J134" s="28"/>
      <c r="K134" s="28"/>
      <c r="L134" s="28"/>
      <c r="M134" s="28"/>
      <c r="N134" s="17">
        <f>'[1]By Space Type'!M141+'[1]By Space Type'!M313</f>
        <v>0</v>
      </c>
      <c r="O134" s="28"/>
      <c r="P134" s="28"/>
      <c r="Q134" s="28"/>
      <c r="R134" s="28"/>
      <c r="S134" s="28"/>
      <c r="T134" s="28"/>
    </row>
    <row r="135" spans="1:20">
      <c r="A135" s="59"/>
      <c r="C135" s="50"/>
      <c r="I135" s="25"/>
      <c r="J135" s="25"/>
      <c r="K135" s="25"/>
      <c r="L135" s="25"/>
      <c r="M135" s="25"/>
      <c r="N135" s="17"/>
      <c r="O135" s="25"/>
      <c r="P135" s="25"/>
      <c r="Q135" s="25"/>
      <c r="R135" s="25"/>
    </row>
    <row r="136" spans="1:20">
      <c r="A136" s="59"/>
      <c r="C136" s="50"/>
      <c r="I136" s="25"/>
      <c r="J136" s="25"/>
      <c r="K136" s="25"/>
      <c r="L136" s="25"/>
      <c r="M136" s="25"/>
      <c r="N136" s="17"/>
      <c r="O136" s="25"/>
      <c r="P136" s="30">
        <f>I134*N134</f>
        <v>0</v>
      </c>
      <c r="Q136" s="30"/>
      <c r="R136" s="30" t="e">
        <f>N134*#REF!</f>
        <v>#REF!</v>
      </c>
    </row>
    <row r="137" spans="1:20">
      <c r="A137" s="59"/>
      <c r="B137" s="31"/>
      <c r="C137" s="52"/>
      <c r="D137" s="31"/>
      <c r="E137" s="31"/>
      <c r="F137" s="31"/>
      <c r="G137" s="31"/>
      <c r="H137" s="31"/>
      <c r="I137" s="32"/>
      <c r="J137" s="32"/>
      <c r="K137" s="32"/>
      <c r="L137" s="32"/>
      <c r="M137" s="32"/>
      <c r="N137" s="17"/>
      <c r="O137" s="32"/>
      <c r="P137" s="32"/>
      <c r="Q137" s="32"/>
      <c r="R137" s="32"/>
    </row>
    <row r="138" spans="1:20">
      <c r="C138" s="50"/>
      <c r="I138" s="25"/>
      <c r="J138" s="25"/>
      <c r="K138" s="25"/>
      <c r="L138" s="25"/>
      <c r="M138" s="25"/>
      <c r="N138" s="17"/>
      <c r="O138" s="25"/>
      <c r="P138" s="25"/>
      <c r="Q138" s="25"/>
      <c r="R138" s="25"/>
    </row>
    <row r="139" spans="1:20">
      <c r="C139" s="50"/>
      <c r="I139" s="25"/>
      <c r="J139" s="25"/>
      <c r="K139" s="25"/>
      <c r="L139" s="25"/>
      <c r="M139" s="25"/>
      <c r="N139" s="17"/>
      <c r="O139" s="25"/>
      <c r="P139" s="25"/>
      <c r="Q139" s="25"/>
      <c r="R139" s="25"/>
    </row>
    <row r="140" spans="1:20" ht="66">
      <c r="A140" s="59" t="s">
        <v>27</v>
      </c>
      <c r="B140" s="26" t="s">
        <v>56</v>
      </c>
      <c r="C140" s="51" t="s">
        <v>122</v>
      </c>
      <c r="D140" s="26" t="s">
        <v>129</v>
      </c>
      <c r="E140" s="26" t="s">
        <v>67</v>
      </c>
      <c r="F140" s="27" t="s">
        <v>175</v>
      </c>
      <c r="G140" s="26" t="e">
        <f>#REF!+#REF!</f>
        <v>#REF!</v>
      </c>
      <c r="H140" s="26"/>
      <c r="I140" s="28"/>
      <c r="J140" s="28"/>
      <c r="K140" s="28"/>
      <c r="L140" s="28"/>
      <c r="M140" s="28"/>
      <c r="N140" s="17">
        <f>'[1]By Space Type'!M28</f>
        <v>10</v>
      </c>
      <c r="O140" s="28"/>
      <c r="P140" s="28"/>
      <c r="Q140" s="28"/>
      <c r="R140" s="28"/>
      <c r="S140" s="28"/>
      <c r="T140" s="28"/>
    </row>
    <row r="141" spans="1:20">
      <c r="A141" s="59"/>
      <c r="C141" s="50"/>
      <c r="I141" s="25"/>
      <c r="J141" s="25"/>
      <c r="K141" s="25"/>
      <c r="L141" s="25"/>
      <c r="M141" s="25"/>
      <c r="N141" s="17"/>
      <c r="O141" s="25"/>
      <c r="P141" s="25"/>
      <c r="Q141" s="25"/>
      <c r="R141" s="25"/>
    </row>
    <row r="142" spans="1:20">
      <c r="A142" s="59"/>
      <c r="C142" s="50"/>
      <c r="I142" s="25"/>
      <c r="J142" s="25"/>
      <c r="K142" s="25"/>
      <c r="L142" s="25"/>
      <c r="M142" s="25"/>
      <c r="N142" s="17"/>
      <c r="O142" s="25"/>
      <c r="P142" s="30">
        <f>I140*N140</f>
        <v>0</v>
      </c>
      <c r="Q142" s="30"/>
      <c r="R142" s="30" t="e">
        <f>N140*#REF!</f>
        <v>#REF!</v>
      </c>
    </row>
    <row r="143" spans="1:20">
      <c r="A143" s="59"/>
      <c r="C143" s="50"/>
      <c r="I143" s="25"/>
      <c r="J143" s="25"/>
      <c r="K143" s="25"/>
      <c r="L143" s="25"/>
      <c r="M143" s="25"/>
      <c r="N143" s="17"/>
      <c r="O143" s="25"/>
      <c r="P143" s="25"/>
      <c r="Q143" s="25"/>
      <c r="R143" s="25"/>
    </row>
    <row r="144" spans="1:20" ht="49.5">
      <c r="A144" s="59"/>
      <c r="B144" s="26" t="s">
        <v>57</v>
      </c>
      <c r="C144" s="51">
        <v>3</v>
      </c>
      <c r="D144" s="26" t="s">
        <v>92</v>
      </c>
      <c r="E144" s="26" t="s">
        <v>110</v>
      </c>
      <c r="F144" s="27" t="s">
        <v>217</v>
      </c>
      <c r="G144" s="26">
        <v>2</v>
      </c>
      <c r="H144" s="26"/>
      <c r="I144" s="28"/>
      <c r="J144" s="28"/>
      <c r="K144" s="28"/>
      <c r="L144" s="28"/>
      <c r="M144" s="28"/>
      <c r="N144" s="17">
        <f>'[1]By Space Type'!M52</f>
        <v>1</v>
      </c>
      <c r="O144" s="28"/>
      <c r="P144" s="28"/>
      <c r="Q144" s="28"/>
      <c r="R144" s="28"/>
      <c r="S144" s="28"/>
      <c r="T144" s="28"/>
    </row>
    <row r="145" spans="1:20">
      <c r="A145" s="59"/>
      <c r="C145" s="50"/>
      <c r="I145" s="25"/>
      <c r="J145" s="25"/>
      <c r="K145" s="25"/>
      <c r="L145" s="25"/>
      <c r="M145" s="25"/>
      <c r="N145" s="17"/>
      <c r="O145" s="25"/>
      <c r="P145" s="25"/>
      <c r="Q145" s="25"/>
      <c r="R145" s="25"/>
    </row>
    <row r="146" spans="1:20">
      <c r="A146" s="59"/>
      <c r="C146" s="50"/>
      <c r="I146" s="25"/>
      <c r="J146" s="25"/>
      <c r="K146" s="25"/>
      <c r="L146" s="25"/>
      <c r="M146" s="25"/>
      <c r="N146" s="17"/>
      <c r="O146" s="25"/>
      <c r="P146" s="30">
        <f>I144*N144</f>
        <v>0</v>
      </c>
      <c r="Q146" s="30"/>
      <c r="R146" s="30" t="e">
        <f>N144*#REF!</f>
        <v>#REF!</v>
      </c>
    </row>
    <row r="147" spans="1:20">
      <c r="A147" s="59"/>
      <c r="C147" s="50"/>
      <c r="I147" s="25"/>
      <c r="J147" s="25"/>
      <c r="K147" s="25"/>
      <c r="L147" s="25"/>
      <c r="M147" s="25"/>
      <c r="N147" s="17"/>
      <c r="O147" s="25"/>
      <c r="P147" s="25"/>
      <c r="Q147" s="25"/>
      <c r="R147" s="25"/>
    </row>
    <row r="148" spans="1:20" ht="49.5">
      <c r="A148" s="59"/>
      <c r="B148" s="26" t="s">
        <v>58</v>
      </c>
      <c r="C148" s="51">
        <v>3</v>
      </c>
      <c r="D148" s="26" t="s">
        <v>73</v>
      </c>
      <c r="E148" s="26" t="s">
        <v>110</v>
      </c>
      <c r="F148" s="27" t="s">
        <v>218</v>
      </c>
      <c r="G148" s="26">
        <v>1</v>
      </c>
      <c r="H148" s="26"/>
      <c r="I148" s="28"/>
      <c r="J148" s="28"/>
      <c r="K148" s="28"/>
      <c r="L148" s="28"/>
      <c r="M148" s="28"/>
      <c r="N148" s="17">
        <f>'[1]By Space Type'!M62</f>
        <v>3</v>
      </c>
      <c r="O148" s="28"/>
      <c r="P148" s="28"/>
      <c r="Q148" s="28"/>
      <c r="R148" s="28"/>
      <c r="S148" s="28"/>
      <c r="T148" s="28"/>
    </row>
    <row r="149" spans="1:20">
      <c r="A149" s="59"/>
      <c r="C149" s="50"/>
      <c r="E149" s="31"/>
      <c r="F149" s="31"/>
      <c r="I149" s="25"/>
      <c r="J149" s="25"/>
      <c r="K149" s="25"/>
      <c r="L149" s="25"/>
      <c r="M149" s="25"/>
      <c r="N149" s="17"/>
      <c r="O149" s="25"/>
      <c r="P149" s="25"/>
      <c r="Q149" s="25"/>
      <c r="R149" s="25"/>
    </row>
    <row r="150" spans="1:20">
      <c r="A150" s="59"/>
      <c r="C150" s="50"/>
      <c r="I150" s="25"/>
      <c r="J150" s="25"/>
      <c r="K150" s="25"/>
      <c r="L150" s="25"/>
      <c r="M150" s="25"/>
      <c r="N150" s="17"/>
      <c r="O150" s="25"/>
      <c r="P150" s="30">
        <f>I148*N148</f>
        <v>0</v>
      </c>
      <c r="Q150" s="30"/>
      <c r="R150" s="30" t="e">
        <f>N148*#REF!</f>
        <v>#REF!</v>
      </c>
    </row>
    <row r="151" spans="1:20">
      <c r="A151" s="59"/>
      <c r="C151" s="50"/>
      <c r="I151" s="25"/>
      <c r="J151" s="25"/>
      <c r="K151" s="25"/>
      <c r="L151" s="25"/>
      <c r="M151" s="25"/>
      <c r="N151" s="17"/>
      <c r="O151" s="25"/>
      <c r="P151" s="25"/>
      <c r="Q151" s="25"/>
      <c r="R151" s="25"/>
    </row>
    <row r="152" spans="1:20" ht="49.5">
      <c r="A152" s="59"/>
      <c r="B152" s="26" t="s">
        <v>59</v>
      </c>
      <c r="C152" s="51">
        <v>5</v>
      </c>
      <c r="D152" s="27" t="s">
        <v>160</v>
      </c>
      <c r="E152" s="26" t="s">
        <v>110</v>
      </c>
      <c r="F152" s="27" t="s">
        <v>194</v>
      </c>
      <c r="G152" s="26">
        <v>1</v>
      </c>
      <c r="H152" s="26"/>
      <c r="I152" s="28"/>
      <c r="J152" s="28"/>
      <c r="K152" s="28"/>
      <c r="L152" s="28"/>
      <c r="M152" s="28"/>
      <c r="N152" s="17">
        <f>'[1]By Space Type'!M72</f>
        <v>0</v>
      </c>
      <c r="O152" s="28"/>
      <c r="P152" s="28"/>
      <c r="Q152" s="28"/>
      <c r="R152" s="28"/>
      <c r="S152" s="28"/>
      <c r="T152" s="28"/>
    </row>
    <row r="153" spans="1:20">
      <c r="A153" s="59"/>
      <c r="C153" s="50"/>
      <c r="I153" s="25"/>
      <c r="J153" s="25"/>
      <c r="K153" s="25"/>
      <c r="L153" s="25"/>
      <c r="M153" s="25"/>
      <c r="N153" s="17"/>
      <c r="O153" s="25"/>
      <c r="P153" s="25"/>
      <c r="Q153" s="25"/>
      <c r="R153" s="25"/>
    </row>
    <row r="154" spans="1:20">
      <c r="A154" s="59"/>
      <c r="C154" s="50"/>
      <c r="I154" s="25"/>
      <c r="J154" s="25"/>
      <c r="K154" s="25"/>
      <c r="L154" s="25"/>
      <c r="M154" s="25"/>
      <c r="N154" s="17"/>
      <c r="O154" s="25"/>
      <c r="P154" s="30">
        <f>I152*N152</f>
        <v>0</v>
      </c>
      <c r="Q154" s="30"/>
      <c r="R154" s="30" t="e">
        <f>N152*#REF!</f>
        <v>#REF!</v>
      </c>
    </row>
    <row r="155" spans="1:20">
      <c r="A155" s="59"/>
      <c r="C155" s="50"/>
      <c r="I155" s="25"/>
      <c r="J155" s="25"/>
      <c r="K155" s="25"/>
      <c r="L155" s="25"/>
      <c r="M155" s="25"/>
      <c r="N155" s="17"/>
      <c r="O155" s="25"/>
      <c r="P155" s="25"/>
      <c r="Q155" s="25"/>
      <c r="R155" s="25"/>
    </row>
    <row r="156" spans="1:20" ht="33">
      <c r="A156" s="59"/>
      <c r="B156" s="26" t="s">
        <v>74</v>
      </c>
      <c r="C156" s="51">
        <v>3</v>
      </c>
      <c r="D156" s="26" t="s">
        <v>196</v>
      </c>
      <c r="E156" s="26" t="s">
        <v>197</v>
      </c>
      <c r="F156" s="27" t="s">
        <v>204</v>
      </c>
      <c r="G156" s="26">
        <v>1</v>
      </c>
      <c r="H156" s="26"/>
      <c r="I156" s="28"/>
      <c r="J156" s="28"/>
      <c r="K156" s="28"/>
      <c r="L156" s="28"/>
      <c r="M156" s="28"/>
      <c r="N156" s="17">
        <f>'[1]By Space Type'!M82</f>
        <v>2</v>
      </c>
      <c r="O156" s="28"/>
      <c r="P156" s="28"/>
      <c r="Q156" s="28"/>
      <c r="R156" s="28"/>
      <c r="S156" s="28"/>
      <c r="T156" s="28"/>
    </row>
    <row r="157" spans="1:20">
      <c r="A157" s="59"/>
      <c r="C157" s="50"/>
      <c r="I157" s="25"/>
      <c r="J157" s="25"/>
      <c r="K157" s="25"/>
      <c r="L157" s="25"/>
      <c r="M157" s="25"/>
      <c r="N157" s="17"/>
      <c r="O157" s="25"/>
      <c r="P157" s="25"/>
      <c r="Q157" s="25"/>
      <c r="R157" s="25"/>
    </row>
    <row r="158" spans="1:20">
      <c r="A158" s="59"/>
      <c r="C158" s="50"/>
      <c r="I158" s="25"/>
      <c r="J158" s="25"/>
      <c r="K158" s="25"/>
      <c r="L158" s="25"/>
      <c r="M158" s="25"/>
      <c r="N158" s="17"/>
      <c r="O158" s="25"/>
      <c r="P158" s="30">
        <f>I156*N156</f>
        <v>0</v>
      </c>
      <c r="Q158" s="30"/>
      <c r="R158" s="30" t="e">
        <f>N156*#REF!</f>
        <v>#REF!</v>
      </c>
    </row>
    <row r="159" spans="1:20">
      <c r="A159" s="59"/>
      <c r="C159" s="50"/>
      <c r="I159" s="25"/>
      <c r="J159" s="25"/>
      <c r="K159" s="25"/>
      <c r="L159" s="25"/>
      <c r="M159" s="25"/>
      <c r="N159" s="17"/>
      <c r="O159" s="25"/>
      <c r="P159" s="30"/>
      <c r="Q159" s="30"/>
      <c r="R159" s="30"/>
    </row>
    <row r="160" spans="1:20" ht="33">
      <c r="A160" s="59"/>
      <c r="B160" s="26" t="s">
        <v>195</v>
      </c>
      <c r="C160" s="51">
        <v>3</v>
      </c>
      <c r="D160" s="26" t="s">
        <v>216</v>
      </c>
      <c r="E160" s="26" t="s">
        <v>102</v>
      </c>
      <c r="F160" s="27" t="s">
        <v>205</v>
      </c>
      <c r="G160" s="26">
        <v>2</v>
      </c>
      <c r="H160" s="26"/>
      <c r="I160" s="28"/>
      <c r="J160" s="28"/>
      <c r="K160" s="28"/>
      <c r="L160" s="28"/>
      <c r="M160" s="28"/>
      <c r="N160" s="17">
        <f>'[1]By Space Type'!M86</f>
        <v>0</v>
      </c>
      <c r="O160" s="28"/>
      <c r="P160" s="28"/>
      <c r="Q160" s="28"/>
      <c r="R160" s="28"/>
      <c r="S160" s="28"/>
      <c r="T160" s="28"/>
    </row>
    <row r="161" spans="1:20">
      <c r="A161" s="59"/>
      <c r="C161" s="50"/>
      <c r="I161" s="25"/>
      <c r="J161" s="25"/>
      <c r="K161" s="25"/>
      <c r="L161" s="25"/>
      <c r="M161" s="25"/>
      <c r="N161" s="17"/>
      <c r="O161" s="25"/>
      <c r="P161" s="30"/>
      <c r="Q161" s="30"/>
      <c r="R161" s="30"/>
    </row>
    <row r="162" spans="1:20">
      <c r="A162" s="59"/>
      <c r="C162" s="50"/>
      <c r="I162" s="25"/>
      <c r="J162" s="25"/>
      <c r="K162" s="25"/>
      <c r="L162" s="25"/>
      <c r="M162" s="25"/>
      <c r="N162" s="17"/>
      <c r="O162" s="25"/>
      <c r="P162" s="30"/>
      <c r="Q162" s="30"/>
      <c r="R162" s="30"/>
    </row>
    <row r="163" spans="1:20">
      <c r="A163" s="59"/>
      <c r="C163" s="50"/>
      <c r="I163" s="25"/>
      <c r="J163" s="25"/>
      <c r="K163" s="25"/>
      <c r="L163" s="25"/>
      <c r="M163" s="25"/>
      <c r="N163" s="17"/>
      <c r="O163" s="25"/>
      <c r="P163" s="25"/>
      <c r="Q163" s="25"/>
      <c r="R163" s="25"/>
    </row>
    <row r="164" spans="1:20">
      <c r="A164" s="2"/>
      <c r="B164" s="31"/>
      <c r="C164" s="52"/>
      <c r="D164" s="31"/>
      <c r="E164" s="31"/>
      <c r="F164" s="31"/>
      <c r="G164" s="31"/>
      <c r="H164" s="31"/>
      <c r="I164" s="32"/>
      <c r="J164" s="32"/>
      <c r="K164" s="32"/>
      <c r="L164" s="32"/>
      <c r="M164" s="32"/>
      <c r="N164" s="17"/>
      <c r="O164" s="32"/>
      <c r="P164" s="32"/>
      <c r="Q164" s="32"/>
      <c r="R164" s="32"/>
    </row>
    <row r="165" spans="1:20">
      <c r="C165" s="50"/>
      <c r="I165" s="25"/>
      <c r="J165" s="25"/>
      <c r="K165" s="25"/>
      <c r="L165" s="25"/>
      <c r="M165" s="25"/>
      <c r="N165" s="17"/>
      <c r="O165" s="25"/>
      <c r="P165" s="25"/>
      <c r="Q165" s="25"/>
      <c r="R165" s="25"/>
    </row>
    <row r="166" spans="1:20" ht="82.5">
      <c r="A166" s="59" t="s">
        <v>25</v>
      </c>
      <c r="B166" s="26" t="s">
        <v>60</v>
      </c>
      <c r="C166" s="51">
        <v>3</v>
      </c>
      <c r="D166" s="26" t="s">
        <v>72</v>
      </c>
      <c r="E166" s="26" t="s">
        <v>104</v>
      </c>
      <c r="F166" s="27" t="s">
        <v>185</v>
      </c>
      <c r="G166" s="26">
        <v>146</v>
      </c>
      <c r="H166" s="26"/>
      <c r="I166" s="28"/>
      <c r="J166" s="28"/>
      <c r="K166" s="28"/>
      <c r="L166" s="28"/>
      <c r="M166" s="28"/>
      <c r="N166" s="17">
        <f>'[1]By Space Type'!M12</f>
        <v>2</v>
      </c>
      <c r="O166" s="28"/>
      <c r="P166" s="28"/>
      <c r="Q166" s="28"/>
      <c r="R166" s="28"/>
      <c r="S166" s="28"/>
      <c r="T166" s="28"/>
    </row>
    <row r="167" spans="1:20">
      <c r="A167" s="59"/>
      <c r="C167" s="50"/>
      <c r="I167" s="25"/>
      <c r="J167" s="25"/>
      <c r="K167" s="25"/>
      <c r="L167" s="25"/>
      <c r="M167" s="25"/>
      <c r="N167" s="17"/>
      <c r="O167" s="25"/>
      <c r="P167" s="25"/>
      <c r="Q167" s="25"/>
      <c r="R167" s="25"/>
    </row>
    <row r="168" spans="1:20">
      <c r="A168" s="59"/>
      <c r="C168" s="50"/>
      <c r="I168" s="25"/>
      <c r="J168" s="25"/>
      <c r="K168" s="25"/>
      <c r="L168" s="25"/>
      <c r="M168" s="25"/>
      <c r="N168" s="17"/>
      <c r="O168" s="25"/>
      <c r="P168" s="30">
        <f>I166*N166</f>
        <v>0</v>
      </c>
      <c r="Q168" s="30"/>
      <c r="R168" s="30" t="e">
        <f>N166*#REF!</f>
        <v>#REF!</v>
      </c>
    </row>
    <row r="169" spans="1:20">
      <c r="A169" s="59"/>
      <c r="C169" s="50"/>
      <c r="I169" s="25"/>
      <c r="J169" s="25"/>
      <c r="K169" s="25"/>
      <c r="L169" s="25"/>
      <c r="M169" s="25"/>
      <c r="N169" s="17"/>
      <c r="O169" s="25"/>
      <c r="P169" s="25"/>
      <c r="Q169" s="25"/>
      <c r="R169" s="25"/>
    </row>
    <row r="170" spans="1:20" ht="33">
      <c r="A170" s="59"/>
      <c r="B170" s="26" t="s">
        <v>61</v>
      </c>
      <c r="C170" s="51" t="s">
        <v>120</v>
      </c>
      <c r="D170" s="26" t="s">
        <v>161</v>
      </c>
      <c r="E170" s="26" t="s">
        <v>124</v>
      </c>
      <c r="F170" s="27" t="s">
        <v>186</v>
      </c>
      <c r="G170" s="26">
        <v>17</v>
      </c>
      <c r="H170" s="26"/>
      <c r="I170" s="28"/>
      <c r="J170" s="28"/>
      <c r="K170" s="28"/>
      <c r="L170" s="28"/>
      <c r="M170" s="28"/>
      <c r="N170" s="17">
        <f>'[1]By Space Type'!M17</f>
        <v>0</v>
      </c>
      <c r="O170" s="28"/>
      <c r="P170" s="28"/>
      <c r="Q170" s="28"/>
      <c r="R170" s="28"/>
      <c r="S170" s="28"/>
      <c r="T170" s="28"/>
    </row>
    <row r="171" spans="1:20">
      <c r="A171" s="59"/>
      <c r="C171" s="50"/>
      <c r="I171" s="25"/>
      <c r="J171" s="25"/>
      <c r="K171" s="25"/>
      <c r="L171" s="25"/>
      <c r="M171" s="25"/>
      <c r="N171" s="17"/>
      <c r="O171" s="25"/>
      <c r="P171" s="25"/>
      <c r="Q171" s="25"/>
      <c r="R171" s="25"/>
    </row>
    <row r="172" spans="1:20">
      <c r="A172" s="59"/>
      <c r="C172" s="50"/>
      <c r="I172" s="25"/>
      <c r="J172" s="25"/>
      <c r="K172" s="25"/>
      <c r="L172" s="25"/>
      <c r="M172" s="25"/>
      <c r="N172" s="17"/>
      <c r="O172" s="25"/>
      <c r="P172" s="30">
        <f>I170*N170</f>
        <v>0</v>
      </c>
      <c r="Q172" s="30"/>
      <c r="R172" s="30" t="e">
        <f>N170*#REF!</f>
        <v>#REF!</v>
      </c>
    </row>
    <row r="173" spans="1:20">
      <c r="A173" s="59"/>
      <c r="C173" s="50"/>
      <c r="I173" s="25"/>
      <c r="J173" s="25"/>
      <c r="K173" s="25"/>
      <c r="L173" s="25"/>
      <c r="M173" s="25"/>
      <c r="N173" s="17"/>
      <c r="O173" s="25"/>
      <c r="P173" s="25"/>
      <c r="Q173" s="25"/>
      <c r="R173" s="25"/>
    </row>
    <row r="174" spans="1:20" ht="33.950000000000003" customHeight="1">
      <c r="A174" s="59"/>
      <c r="B174" s="26" t="s">
        <v>62</v>
      </c>
      <c r="C174" s="51" t="s">
        <v>123</v>
      </c>
      <c r="D174" s="26" t="s">
        <v>163</v>
      </c>
      <c r="E174" s="26" t="s">
        <v>69</v>
      </c>
      <c r="F174" s="27" t="s">
        <v>162</v>
      </c>
      <c r="G174" s="26">
        <v>5</v>
      </c>
      <c r="H174" s="26"/>
      <c r="I174" s="28"/>
      <c r="J174" s="28"/>
      <c r="K174" s="28"/>
      <c r="L174" s="28"/>
      <c r="M174" s="28"/>
      <c r="N174" s="17">
        <f>'[1]By Space Type'!M36+'[1]By Space Type'!M480</f>
        <v>2</v>
      </c>
      <c r="O174" s="28"/>
      <c r="P174" s="28"/>
      <c r="Q174" s="28"/>
      <c r="R174" s="28"/>
      <c r="S174" s="28"/>
      <c r="T174" s="28"/>
    </row>
    <row r="175" spans="1:20">
      <c r="A175" s="59"/>
      <c r="C175" s="50"/>
      <c r="I175" s="25"/>
      <c r="J175" s="25"/>
      <c r="K175" s="25"/>
      <c r="L175" s="25"/>
      <c r="M175" s="25"/>
      <c r="N175" s="17"/>
      <c r="O175" s="25"/>
      <c r="P175" s="25"/>
      <c r="Q175" s="25"/>
      <c r="R175" s="25"/>
    </row>
    <row r="176" spans="1:20">
      <c r="A176" s="59"/>
      <c r="C176" s="50"/>
      <c r="I176" s="25"/>
      <c r="J176" s="25"/>
      <c r="K176" s="25"/>
      <c r="L176" s="25"/>
      <c r="M176" s="25"/>
      <c r="N176" s="17"/>
      <c r="O176" s="25"/>
      <c r="P176" s="30">
        <f>I174*N174</f>
        <v>0</v>
      </c>
      <c r="Q176" s="30"/>
      <c r="R176" s="30" t="e">
        <f>N174*#REF!</f>
        <v>#REF!</v>
      </c>
    </row>
    <row r="177" spans="1:20">
      <c r="A177" s="59"/>
      <c r="C177" s="50"/>
      <c r="I177" s="25"/>
      <c r="J177" s="25"/>
      <c r="K177" s="25"/>
      <c r="L177" s="25"/>
      <c r="M177" s="25"/>
      <c r="N177" s="17"/>
      <c r="O177" s="25"/>
      <c r="P177" s="25"/>
      <c r="Q177" s="25"/>
      <c r="R177" s="25"/>
    </row>
    <row r="178" spans="1:20" ht="33">
      <c r="A178" s="59"/>
      <c r="B178" s="26" t="s">
        <v>63</v>
      </c>
      <c r="C178" s="51">
        <v>4</v>
      </c>
      <c r="D178" s="26" t="s">
        <v>212</v>
      </c>
      <c r="E178" s="26"/>
      <c r="F178" s="27" t="s">
        <v>187</v>
      </c>
      <c r="G178" s="26">
        <v>80</v>
      </c>
      <c r="H178" s="26"/>
      <c r="I178" s="28"/>
      <c r="J178" s="28"/>
      <c r="K178" s="28"/>
      <c r="L178" s="28"/>
      <c r="M178" s="28"/>
      <c r="N178" s="17">
        <f>'[1]By Space Type'!M44+'[1]By Space Type'!M70+'[1]By Space Type'!M80+'[1]By Space Type'!M316+'[1]By Space Type'!M324+'[1]By Space Type'!M450+'[1]By Space Type'!M458+'[1]By Space Type'!M659</f>
        <v>4</v>
      </c>
      <c r="O178" s="28"/>
      <c r="P178" s="28"/>
      <c r="Q178" s="28"/>
      <c r="R178" s="28"/>
      <c r="S178" s="28"/>
      <c r="T178" s="28"/>
    </row>
    <row r="179" spans="1:20">
      <c r="A179" s="59"/>
      <c r="C179" s="50"/>
      <c r="I179" s="25"/>
      <c r="J179" s="25"/>
      <c r="K179" s="25"/>
      <c r="L179" s="25"/>
      <c r="M179" s="25"/>
      <c r="N179" s="17"/>
      <c r="O179" s="25"/>
      <c r="P179" s="25"/>
      <c r="Q179" s="25"/>
      <c r="R179" s="25"/>
    </row>
    <row r="180" spans="1:20">
      <c r="A180" s="59"/>
      <c r="C180" s="50"/>
      <c r="I180" s="25"/>
      <c r="J180" s="25"/>
      <c r="K180" s="25"/>
      <c r="L180" s="25"/>
      <c r="M180" s="25"/>
      <c r="N180" s="17"/>
      <c r="O180" s="25"/>
      <c r="P180" s="30">
        <f>I178*N178</f>
        <v>0</v>
      </c>
      <c r="Q180" s="30"/>
      <c r="R180" s="30" t="e">
        <f>N178*#REF!</f>
        <v>#REF!</v>
      </c>
    </row>
    <row r="181" spans="1:20">
      <c r="A181" s="59"/>
      <c r="C181" s="50"/>
      <c r="I181" s="25"/>
      <c r="J181" s="25"/>
      <c r="K181" s="25"/>
      <c r="L181" s="25"/>
      <c r="M181" s="25"/>
      <c r="N181" s="17"/>
      <c r="O181" s="25"/>
      <c r="P181" s="25"/>
      <c r="Q181" s="25"/>
      <c r="R181" s="25"/>
    </row>
    <row r="182" spans="1:20" ht="82.5">
      <c r="A182" s="59"/>
      <c r="B182" s="26" t="s">
        <v>64</v>
      </c>
      <c r="C182" s="51">
        <v>5</v>
      </c>
      <c r="D182" s="26" t="s">
        <v>213</v>
      </c>
      <c r="E182" s="26" t="s">
        <v>104</v>
      </c>
      <c r="F182" s="27" t="s">
        <v>214</v>
      </c>
      <c r="G182" s="26">
        <v>32</v>
      </c>
      <c r="H182" s="26"/>
      <c r="I182" s="28"/>
      <c r="J182" s="28"/>
      <c r="K182" s="28"/>
      <c r="L182" s="28"/>
      <c r="M182" s="28"/>
      <c r="N182" s="17">
        <f>'[1]By Space Type'!M90+'[1]By Space Type'!M442</f>
        <v>6</v>
      </c>
      <c r="O182" s="28"/>
      <c r="P182" s="28"/>
      <c r="Q182" s="28"/>
      <c r="R182" s="28"/>
      <c r="S182" s="28"/>
      <c r="T182" s="28"/>
    </row>
    <row r="183" spans="1:20">
      <c r="A183" s="59"/>
      <c r="C183" s="50"/>
      <c r="I183" s="25"/>
      <c r="J183" s="25"/>
      <c r="K183" s="25"/>
      <c r="L183" s="25"/>
      <c r="M183" s="25"/>
      <c r="N183" s="17"/>
      <c r="O183" s="25"/>
      <c r="P183" s="25"/>
      <c r="Q183" s="25"/>
      <c r="R183" s="25"/>
    </row>
    <row r="184" spans="1:20">
      <c r="A184" s="59"/>
      <c r="C184" s="50"/>
      <c r="I184" s="25"/>
      <c r="J184" s="25"/>
      <c r="K184" s="25"/>
      <c r="L184" s="25"/>
      <c r="M184" s="25"/>
      <c r="N184" s="17"/>
      <c r="O184" s="25"/>
      <c r="P184" s="25"/>
      <c r="Q184" s="25"/>
      <c r="R184" s="25"/>
    </row>
    <row r="185" spans="1:20">
      <c r="A185" s="59"/>
      <c r="C185" s="50"/>
      <c r="I185" s="25"/>
      <c r="J185" s="25"/>
      <c r="K185" s="25"/>
      <c r="L185" s="25"/>
      <c r="M185" s="25"/>
      <c r="N185" s="17"/>
      <c r="O185" s="25"/>
      <c r="P185" s="30">
        <f>I182*N182</f>
        <v>0</v>
      </c>
      <c r="Q185" s="30"/>
      <c r="R185" s="30" t="e">
        <f>N182*#REF!</f>
        <v>#REF!</v>
      </c>
    </row>
    <row r="186" spans="1:20" ht="33">
      <c r="A186" s="59"/>
      <c r="B186" s="26" t="s">
        <v>65</v>
      </c>
      <c r="C186" s="51" t="s">
        <v>122</v>
      </c>
      <c r="D186" s="27" t="s">
        <v>164</v>
      </c>
      <c r="E186" s="26" t="s">
        <v>108</v>
      </c>
      <c r="F186" s="27" t="s">
        <v>165</v>
      </c>
      <c r="G186" s="26">
        <v>10</v>
      </c>
      <c r="H186" s="26"/>
      <c r="I186" s="28"/>
      <c r="J186" s="28"/>
      <c r="K186" s="28"/>
      <c r="L186" s="28"/>
      <c r="M186" s="28"/>
      <c r="N186" s="17">
        <f>'[1]By Space Type'!M94+'[1]By Space Type'!M446</f>
        <v>1</v>
      </c>
      <c r="O186" s="28"/>
      <c r="P186" s="28"/>
      <c r="Q186" s="28"/>
      <c r="R186" s="28"/>
      <c r="S186" s="28"/>
      <c r="T186" s="28"/>
    </row>
    <row r="187" spans="1:20">
      <c r="A187" s="59"/>
      <c r="C187" s="50"/>
      <c r="I187" s="25"/>
      <c r="J187" s="25"/>
      <c r="K187" s="25"/>
      <c r="L187" s="25"/>
      <c r="M187" s="25"/>
      <c r="N187" s="17"/>
      <c r="O187" s="25"/>
      <c r="P187" s="25"/>
      <c r="Q187" s="25"/>
      <c r="R187" s="25"/>
    </row>
    <row r="188" spans="1:20">
      <c r="A188" s="59"/>
      <c r="C188" s="50"/>
      <c r="I188" s="25"/>
      <c r="J188" s="25"/>
      <c r="K188" s="25"/>
      <c r="L188" s="25"/>
      <c r="M188" s="25"/>
      <c r="N188" s="17"/>
      <c r="O188" s="25"/>
      <c r="P188" s="30">
        <f>I186*N186</f>
        <v>0</v>
      </c>
      <c r="Q188" s="30"/>
      <c r="R188" s="30" t="e">
        <f>N186*#REF!</f>
        <v>#REF!</v>
      </c>
    </row>
    <row r="189" spans="1:20">
      <c r="A189" s="59"/>
      <c r="C189" s="50"/>
      <c r="I189" s="25"/>
      <c r="J189" s="25"/>
      <c r="K189" s="25"/>
      <c r="L189" s="25"/>
      <c r="M189" s="25"/>
      <c r="N189" s="17"/>
      <c r="O189" s="25"/>
      <c r="P189" s="25"/>
      <c r="Q189" s="25"/>
      <c r="R189" s="25"/>
    </row>
    <row r="190" spans="1:20" ht="33">
      <c r="A190" s="59"/>
      <c r="B190" s="26" t="s">
        <v>91</v>
      </c>
      <c r="C190" s="51">
        <v>3</v>
      </c>
      <c r="D190" s="27" t="s">
        <v>166</v>
      </c>
      <c r="E190" s="26" t="s">
        <v>69</v>
      </c>
      <c r="F190" s="27" t="s">
        <v>167</v>
      </c>
      <c r="G190" s="26">
        <v>12</v>
      </c>
      <c r="H190" s="26"/>
      <c r="I190" s="28"/>
      <c r="J190" s="28"/>
      <c r="K190" s="28"/>
      <c r="L190" s="28"/>
      <c r="M190" s="28"/>
      <c r="N190" s="17">
        <f>'[1]By Space Type'!M99+'[1]By Space Type'!M451</f>
        <v>0</v>
      </c>
      <c r="O190" s="28"/>
      <c r="P190" s="28"/>
      <c r="Q190" s="28"/>
      <c r="R190" s="28"/>
      <c r="S190" s="28"/>
      <c r="T190" s="28"/>
    </row>
    <row r="191" spans="1:20">
      <c r="A191" s="59"/>
      <c r="C191" s="50"/>
      <c r="I191" s="25"/>
      <c r="J191" s="25"/>
      <c r="K191" s="25"/>
      <c r="L191" s="25"/>
      <c r="M191" s="25"/>
      <c r="N191" s="17"/>
      <c r="O191" s="25"/>
      <c r="P191" s="25"/>
      <c r="Q191" s="25"/>
      <c r="R191" s="25"/>
    </row>
    <row r="192" spans="1:20">
      <c r="A192" s="59"/>
      <c r="C192" s="50"/>
      <c r="I192" s="25"/>
      <c r="J192" s="25"/>
      <c r="K192" s="25"/>
      <c r="L192" s="25"/>
      <c r="M192" s="25"/>
      <c r="N192" s="17"/>
      <c r="O192" s="25"/>
      <c r="P192" s="25"/>
      <c r="Q192" s="25"/>
      <c r="R192" s="25"/>
    </row>
    <row r="193" spans="1:20">
      <c r="A193" s="59"/>
      <c r="C193" s="50"/>
      <c r="I193" s="25"/>
      <c r="J193" s="25"/>
      <c r="K193" s="25"/>
      <c r="L193" s="25"/>
      <c r="M193" s="25"/>
      <c r="N193" s="17"/>
      <c r="O193" s="25"/>
      <c r="P193" s="25"/>
      <c r="Q193" s="25"/>
      <c r="R193" s="25"/>
    </row>
    <row r="194" spans="1:20" ht="33">
      <c r="A194" s="59"/>
      <c r="B194" s="26" t="s">
        <v>100</v>
      </c>
      <c r="C194" s="51" t="s">
        <v>132</v>
      </c>
      <c r="D194" s="26" t="s">
        <v>211</v>
      </c>
      <c r="E194" s="26"/>
      <c r="F194" s="27" t="s">
        <v>177</v>
      </c>
      <c r="G194" s="26">
        <v>30</v>
      </c>
      <c r="H194" s="26"/>
      <c r="I194" s="28"/>
      <c r="J194" s="28"/>
      <c r="K194" s="28"/>
      <c r="L194" s="28"/>
      <c r="M194" s="28"/>
      <c r="N194" s="17">
        <f>'[1]By Space Type'!M104+'[1]By Space Type'!M456</f>
        <v>23</v>
      </c>
      <c r="O194" s="28"/>
      <c r="P194" s="28"/>
      <c r="Q194" s="28"/>
      <c r="R194" s="28"/>
      <c r="S194" s="28"/>
      <c r="T194" s="28"/>
    </row>
    <row r="195" spans="1:20">
      <c r="A195" s="59"/>
      <c r="C195" s="50"/>
      <c r="D195" s="55"/>
      <c r="I195" s="25"/>
      <c r="J195" s="25"/>
      <c r="K195" s="25"/>
      <c r="L195" s="25"/>
      <c r="M195" s="25"/>
      <c r="N195" s="17"/>
      <c r="O195" s="25"/>
      <c r="P195" s="25"/>
      <c r="Q195" s="25"/>
      <c r="R195" s="25"/>
    </row>
    <row r="196" spans="1:20">
      <c r="A196" s="59"/>
      <c r="C196" s="50"/>
      <c r="I196" s="25"/>
      <c r="J196" s="25"/>
      <c r="K196" s="25"/>
      <c r="L196" s="25"/>
      <c r="M196" s="25"/>
      <c r="N196" s="17"/>
      <c r="O196" s="25"/>
      <c r="P196" s="25"/>
      <c r="Q196" s="25"/>
      <c r="R196" s="25"/>
    </row>
    <row r="197" spans="1:20">
      <c r="A197" s="59"/>
      <c r="C197" s="50"/>
      <c r="I197" s="25"/>
      <c r="J197" s="25"/>
      <c r="K197" s="25"/>
      <c r="L197" s="25"/>
      <c r="M197" s="25"/>
      <c r="N197" s="17"/>
      <c r="O197" s="25"/>
      <c r="P197" s="25"/>
      <c r="Q197" s="25"/>
      <c r="R197" s="25"/>
    </row>
    <row r="198" spans="1:20" ht="33">
      <c r="A198" s="59"/>
      <c r="B198" s="26" t="s">
        <v>101</v>
      </c>
      <c r="C198" s="51">
        <v>5</v>
      </c>
      <c r="D198" s="27" t="s">
        <v>210</v>
      </c>
      <c r="E198" s="26"/>
      <c r="F198" s="27" t="s">
        <v>178</v>
      </c>
      <c r="G198" s="26">
        <v>6</v>
      </c>
      <c r="H198" s="26"/>
      <c r="I198" s="28"/>
      <c r="J198" s="28"/>
      <c r="K198" s="28"/>
      <c r="L198" s="28"/>
      <c r="M198" s="28"/>
      <c r="N198" s="17">
        <f>'[1]By Space Type'!M109+'[1]By Space Type'!M461</f>
        <v>0</v>
      </c>
      <c r="O198" s="28"/>
      <c r="P198" s="28"/>
      <c r="Q198" s="28"/>
      <c r="R198" s="28"/>
      <c r="S198" s="28"/>
      <c r="T198" s="28"/>
    </row>
    <row r="199" spans="1:20">
      <c r="A199" s="59"/>
      <c r="C199" s="50"/>
      <c r="I199" s="25"/>
      <c r="J199" s="25"/>
      <c r="K199" s="25"/>
      <c r="L199" s="25"/>
      <c r="M199" s="25"/>
      <c r="N199" s="17"/>
      <c r="O199" s="25"/>
      <c r="P199" s="25"/>
      <c r="Q199" s="25"/>
      <c r="R199" s="25"/>
    </row>
    <row r="200" spans="1:20">
      <c r="A200" s="59"/>
      <c r="C200" s="50"/>
      <c r="I200" s="25"/>
      <c r="J200" s="25"/>
      <c r="K200" s="25"/>
      <c r="L200" s="25"/>
      <c r="M200" s="25"/>
      <c r="N200" s="17"/>
      <c r="O200" s="25"/>
      <c r="P200" s="25"/>
      <c r="Q200" s="25"/>
      <c r="R200" s="25"/>
    </row>
    <row r="201" spans="1:20" ht="49.5">
      <c r="A201" s="59"/>
      <c r="B201" s="26" t="s">
        <v>109</v>
      </c>
      <c r="C201" s="51" t="s">
        <v>198</v>
      </c>
      <c r="D201" s="26" t="s">
        <v>215</v>
      </c>
      <c r="E201" s="26" t="s">
        <v>124</v>
      </c>
      <c r="F201" s="27" t="s">
        <v>188</v>
      </c>
      <c r="G201" s="26">
        <v>8</v>
      </c>
      <c r="H201" s="26"/>
      <c r="I201" s="28"/>
      <c r="J201" s="28"/>
      <c r="K201" s="28"/>
      <c r="L201" s="28"/>
      <c r="M201" s="28"/>
      <c r="N201" s="17">
        <f>'[1]By Space Type'!M113+'[1]By Space Type'!M465</f>
        <v>0</v>
      </c>
      <c r="O201" s="28"/>
      <c r="P201" s="28"/>
      <c r="Q201" s="28"/>
      <c r="R201" s="28"/>
      <c r="S201" s="28"/>
      <c r="T201" s="28"/>
    </row>
    <row r="202" spans="1:20">
      <c r="A202" s="3"/>
      <c r="C202" s="50"/>
      <c r="I202" s="25"/>
      <c r="J202" s="25"/>
      <c r="K202" s="25"/>
      <c r="L202" s="25"/>
      <c r="M202" s="25"/>
      <c r="N202" s="17"/>
      <c r="O202" s="25"/>
      <c r="P202" s="25"/>
      <c r="Q202" s="25"/>
      <c r="R202" s="25"/>
    </row>
    <row r="203" spans="1:20">
      <c r="A203" s="3"/>
      <c r="C203" s="50"/>
      <c r="I203" s="25"/>
      <c r="J203" s="25"/>
      <c r="K203" s="25"/>
      <c r="L203" s="25"/>
      <c r="M203" s="25"/>
      <c r="N203" s="17"/>
      <c r="O203" s="25"/>
      <c r="P203" s="25"/>
      <c r="Q203" s="25"/>
      <c r="R203" s="25"/>
    </row>
    <row r="204" spans="1:20">
      <c r="A204" s="57"/>
      <c r="C204" s="50"/>
      <c r="I204" s="25"/>
      <c r="J204" s="25"/>
      <c r="K204" s="25"/>
      <c r="L204" s="25"/>
      <c r="M204" s="25"/>
      <c r="N204" s="17"/>
      <c r="O204" s="25"/>
      <c r="P204" s="25"/>
      <c r="Q204" s="25"/>
      <c r="R204" s="25"/>
    </row>
    <row r="205" spans="1:20">
      <c r="C205" s="50"/>
      <c r="I205" s="25"/>
      <c r="J205" s="25"/>
      <c r="K205" s="25"/>
      <c r="L205" s="25"/>
      <c r="M205" s="25"/>
      <c r="N205" s="17"/>
      <c r="O205" s="25"/>
      <c r="P205" s="25"/>
      <c r="Q205" s="25"/>
      <c r="R205" s="25"/>
    </row>
    <row r="206" spans="1:20">
      <c r="C206" s="50"/>
      <c r="I206" s="25"/>
      <c r="J206" s="25"/>
      <c r="K206" s="25"/>
      <c r="L206" s="25"/>
      <c r="M206" s="25"/>
      <c r="N206" s="17"/>
      <c r="O206" s="25"/>
      <c r="P206" s="25"/>
      <c r="Q206" s="25"/>
      <c r="R206" s="25"/>
    </row>
    <row r="207" spans="1:20" ht="33">
      <c r="A207" s="59" t="s">
        <v>52</v>
      </c>
      <c r="B207" s="26" t="s">
        <v>53</v>
      </c>
      <c r="C207" s="51" t="s">
        <v>199</v>
      </c>
      <c r="D207" s="26" t="s">
        <v>0</v>
      </c>
      <c r="E207" s="26" t="s">
        <v>102</v>
      </c>
      <c r="F207" s="27" t="s">
        <v>168</v>
      </c>
      <c r="G207" s="26">
        <v>214</v>
      </c>
      <c r="H207" s="26"/>
      <c r="I207" s="28"/>
      <c r="J207" s="28"/>
      <c r="K207" s="28"/>
      <c r="L207" s="28"/>
      <c r="M207" s="28"/>
      <c r="N207" s="17">
        <f>'[1]By Space Type'!M72+'[1]By Space Type'!M96+'[1]By Space Type'!M106+'[1]By Space Type'!M219</f>
        <v>11</v>
      </c>
      <c r="O207" s="28"/>
      <c r="P207" s="28"/>
      <c r="Q207" s="28"/>
      <c r="R207" s="28"/>
      <c r="S207" s="28"/>
      <c r="T207" s="28"/>
    </row>
    <row r="208" spans="1:20">
      <c r="A208" s="59"/>
      <c r="C208" s="50"/>
      <c r="I208" s="25"/>
      <c r="J208" s="25"/>
      <c r="K208" s="25"/>
      <c r="L208" s="25"/>
      <c r="M208" s="25"/>
      <c r="N208" s="17"/>
      <c r="O208" s="25"/>
      <c r="P208" s="25"/>
      <c r="Q208" s="25"/>
      <c r="R208" s="25"/>
    </row>
    <row r="209" spans="1:20">
      <c r="A209" s="59"/>
      <c r="C209" s="50"/>
      <c r="I209" s="25"/>
      <c r="J209" s="25"/>
      <c r="K209" s="25"/>
      <c r="L209" s="25"/>
      <c r="M209" s="25"/>
      <c r="N209" s="17"/>
      <c r="O209" s="25"/>
      <c r="P209" s="30">
        <f>I207*N207</f>
        <v>0</v>
      </c>
      <c r="Q209" s="30"/>
      <c r="R209" s="30" t="e">
        <f>N207*#REF!</f>
        <v>#REF!</v>
      </c>
    </row>
    <row r="210" spans="1:20">
      <c r="A210" s="59"/>
      <c r="C210" s="50"/>
      <c r="I210" s="25"/>
      <c r="J210" s="25"/>
      <c r="K210" s="25"/>
      <c r="L210" s="25"/>
      <c r="M210" s="25"/>
      <c r="N210" s="17"/>
      <c r="O210" s="25"/>
      <c r="P210" s="25"/>
      <c r="Q210" s="25"/>
      <c r="R210" s="25"/>
    </row>
    <row r="211" spans="1:20" ht="49.5">
      <c r="A211" s="59"/>
      <c r="B211" s="26" t="s">
        <v>54</v>
      </c>
      <c r="C211" s="51">
        <v>5</v>
      </c>
      <c r="D211" s="26" t="s">
        <v>169</v>
      </c>
      <c r="E211" s="26" t="s">
        <v>207</v>
      </c>
      <c r="F211" s="27" t="s">
        <v>130</v>
      </c>
      <c r="G211" s="26">
        <v>7</v>
      </c>
      <c r="H211" s="26"/>
      <c r="I211" s="28"/>
      <c r="J211" s="28"/>
      <c r="K211" s="28"/>
      <c r="L211" s="28"/>
      <c r="M211" s="28"/>
      <c r="N211" s="17">
        <f>'[1]By Space Type'!M80+'[1]By Space Type'!M524</f>
        <v>2</v>
      </c>
      <c r="O211" s="28"/>
      <c r="P211" s="28"/>
      <c r="Q211" s="28"/>
      <c r="R211" s="28"/>
      <c r="S211" s="28"/>
      <c r="T211" s="28"/>
    </row>
    <row r="212" spans="1:20">
      <c r="A212" s="59"/>
      <c r="C212" s="50"/>
      <c r="I212" s="25"/>
      <c r="J212" s="25"/>
      <c r="K212" s="25"/>
      <c r="L212" s="25"/>
      <c r="M212" s="25"/>
      <c r="N212" s="17"/>
      <c r="O212" s="25"/>
      <c r="P212" s="25"/>
      <c r="Q212" s="25"/>
      <c r="R212" s="25"/>
    </row>
    <row r="213" spans="1:20">
      <c r="A213" s="59"/>
      <c r="C213" s="50"/>
      <c r="I213" s="25"/>
      <c r="J213" s="25"/>
      <c r="K213" s="25"/>
      <c r="L213" s="25"/>
      <c r="M213" s="25"/>
      <c r="N213" s="17"/>
      <c r="O213" s="25"/>
      <c r="P213" s="30">
        <f>I211*N211</f>
        <v>0</v>
      </c>
      <c r="Q213" s="30"/>
      <c r="R213" s="30" t="e">
        <f>N211*#REF!</f>
        <v>#REF!</v>
      </c>
    </row>
    <row r="214" spans="1:20">
      <c r="A214" s="59"/>
      <c r="C214" s="50"/>
      <c r="I214" s="25"/>
      <c r="J214" s="25"/>
      <c r="K214" s="25"/>
      <c r="L214" s="25"/>
      <c r="M214" s="25"/>
      <c r="N214" s="17"/>
      <c r="O214" s="25"/>
      <c r="P214" s="25"/>
      <c r="Q214" s="25"/>
      <c r="R214" s="25"/>
    </row>
    <row r="215" spans="1:20">
      <c r="C215" s="50"/>
      <c r="I215" s="25"/>
      <c r="J215" s="25"/>
      <c r="K215" s="25"/>
      <c r="L215" s="25"/>
      <c r="M215" s="25"/>
      <c r="N215" s="17"/>
      <c r="O215" s="25"/>
      <c r="P215" s="25"/>
      <c r="Q215" s="25"/>
      <c r="R215" s="25"/>
    </row>
    <row r="216" spans="1:20">
      <c r="C216" s="50"/>
      <c r="I216" s="25"/>
      <c r="J216" s="25"/>
      <c r="K216" s="25"/>
      <c r="L216" s="25"/>
      <c r="M216" s="25"/>
      <c r="N216" s="17"/>
      <c r="O216" s="25"/>
      <c r="P216" s="25"/>
      <c r="Q216" s="25"/>
      <c r="R216" s="25"/>
    </row>
    <row r="217" spans="1:20">
      <c r="A217" s="59" t="s">
        <v>36</v>
      </c>
      <c r="B217" s="26" t="s">
        <v>113</v>
      </c>
      <c r="C217" s="51"/>
      <c r="D217" s="26" t="s">
        <v>26</v>
      </c>
      <c r="E217" s="26" t="s">
        <v>26</v>
      </c>
      <c r="F217" s="26" t="s">
        <v>26</v>
      </c>
      <c r="G217" s="26"/>
      <c r="H217" s="26"/>
      <c r="I217" s="28"/>
      <c r="J217" s="28"/>
      <c r="K217" s="28"/>
      <c r="L217" s="28"/>
      <c r="M217" s="28"/>
      <c r="N217" s="17">
        <f>'[1]By Space Type'!M167+'[1]By Space Type'!M416+'[1]By Space Type'!M424+'[1]By Space Type'!M432+'[1]By Space Type'!M508+'[1]By Space Type'!M837</f>
        <v>0</v>
      </c>
      <c r="O217" s="28"/>
      <c r="P217" s="28"/>
      <c r="Q217" s="28"/>
      <c r="R217" s="28"/>
      <c r="S217" s="28"/>
      <c r="T217" s="28"/>
    </row>
    <row r="218" spans="1:20">
      <c r="A218" s="59"/>
      <c r="B218" s="26"/>
      <c r="C218" s="51"/>
      <c r="D218" s="26"/>
      <c r="E218" s="26"/>
      <c r="F218" s="26"/>
      <c r="G218" s="26"/>
      <c r="H218" s="26"/>
      <c r="I218" s="28"/>
      <c r="J218" s="28"/>
      <c r="K218" s="28"/>
      <c r="L218" s="28"/>
      <c r="M218" s="28"/>
      <c r="N218" s="17"/>
      <c r="O218" s="28"/>
      <c r="P218" s="28"/>
      <c r="Q218" s="28"/>
      <c r="R218" s="28"/>
      <c r="S218" s="28"/>
      <c r="T218" s="28"/>
    </row>
    <row r="219" spans="1:20">
      <c r="A219" s="59"/>
      <c r="C219" s="50"/>
      <c r="I219" s="25"/>
      <c r="J219" s="25"/>
      <c r="K219" s="25"/>
      <c r="L219" s="25"/>
      <c r="M219" s="25"/>
      <c r="N219" s="17"/>
      <c r="O219" s="25"/>
      <c r="P219" s="30">
        <f>I214*N214</f>
        <v>0</v>
      </c>
      <c r="Q219" s="30"/>
      <c r="R219" s="30" t="e">
        <f>N214*#REF!</f>
        <v>#REF!</v>
      </c>
    </row>
    <row r="220" spans="1:20">
      <c r="A220" s="59"/>
      <c r="C220" s="50"/>
      <c r="I220" s="25"/>
      <c r="J220" s="25"/>
      <c r="K220" s="25"/>
      <c r="L220" s="25"/>
      <c r="M220" s="25"/>
      <c r="N220" s="17"/>
      <c r="O220" s="25"/>
      <c r="P220" s="30">
        <f>I217*N217</f>
        <v>0</v>
      </c>
      <c r="Q220" s="30"/>
      <c r="R220" s="30" t="e">
        <f>N217*#REF!</f>
        <v>#REF!</v>
      </c>
    </row>
    <row r="221" spans="1:20">
      <c r="A221" s="59"/>
      <c r="C221" s="50"/>
      <c r="I221" s="25"/>
      <c r="J221" s="25"/>
      <c r="K221" s="25"/>
      <c r="L221" s="25"/>
      <c r="M221" s="25"/>
      <c r="N221" s="17"/>
      <c r="O221" s="25"/>
      <c r="P221" s="30">
        <f>I217*N217</f>
        <v>0</v>
      </c>
      <c r="Q221" s="30"/>
      <c r="R221" s="30" t="e">
        <f>N217*#REF!</f>
        <v>#REF!</v>
      </c>
    </row>
    <row r="222" spans="1:20" ht="66">
      <c r="A222" s="59"/>
      <c r="B222" s="26" t="s">
        <v>78</v>
      </c>
      <c r="C222" s="51">
        <v>4</v>
      </c>
      <c r="D222" s="26" t="s">
        <v>79</v>
      </c>
      <c r="E222" s="26" t="s">
        <v>107</v>
      </c>
      <c r="F222" s="27" t="s">
        <v>189</v>
      </c>
      <c r="G222" s="26">
        <v>2</v>
      </c>
      <c r="H222" s="26"/>
      <c r="I222" s="28"/>
      <c r="J222" s="28"/>
      <c r="K222" s="28"/>
      <c r="L222" s="28"/>
      <c r="M222" s="28"/>
      <c r="N222" s="17">
        <f>'[1]By Space Type'!M209+'[1]By Space Type'!M356+'[1]By Space Type'!M490+'[1]By Space Type'!M500+'[1]By Space Type'!M518+'[1]By Space Type'!M673+'[1]By Space Type'!M691+'[1]By Space Type'!M781</f>
        <v>0</v>
      </c>
      <c r="O222" s="28"/>
      <c r="P222" s="28"/>
      <c r="Q222" s="28"/>
      <c r="R222" s="28"/>
      <c r="S222" s="28"/>
      <c r="T222" s="28"/>
    </row>
    <row r="223" spans="1:20">
      <c r="A223" s="59"/>
      <c r="B223" s="31"/>
      <c r="C223" s="52"/>
      <c r="D223" s="31"/>
      <c r="E223" s="31"/>
      <c r="F223" s="31"/>
      <c r="G223" s="31"/>
      <c r="H223" s="31"/>
      <c r="I223" s="32"/>
      <c r="J223" s="32"/>
      <c r="K223" s="32"/>
      <c r="L223" s="32"/>
      <c r="M223" s="32"/>
      <c r="N223" s="17"/>
      <c r="O223" s="32"/>
      <c r="P223" s="32"/>
      <c r="Q223" s="32"/>
      <c r="R223" s="32"/>
    </row>
    <row r="224" spans="1:20">
      <c r="A224" s="59"/>
      <c r="C224" s="50"/>
      <c r="I224" s="25"/>
      <c r="J224" s="25"/>
      <c r="K224" s="25"/>
      <c r="L224" s="25"/>
      <c r="M224" s="25"/>
      <c r="N224" s="17"/>
      <c r="O224" s="25"/>
      <c r="P224" s="30">
        <f>I221*N221</f>
        <v>0</v>
      </c>
      <c r="Q224" s="30"/>
      <c r="R224" s="30" t="e">
        <f>N221*#REF!</f>
        <v>#REF!</v>
      </c>
    </row>
    <row r="225" spans="1:20">
      <c r="A225" s="59"/>
      <c r="C225" s="50"/>
      <c r="I225" s="25"/>
      <c r="J225" s="25"/>
      <c r="K225" s="25"/>
      <c r="L225" s="25"/>
      <c r="M225" s="25"/>
      <c r="N225" s="17"/>
      <c r="O225" s="25"/>
      <c r="P225" s="25"/>
      <c r="Q225" s="25"/>
      <c r="R225" s="25"/>
    </row>
    <row r="226" spans="1:20" ht="33">
      <c r="A226" s="59"/>
      <c r="B226" s="26" t="s">
        <v>37</v>
      </c>
      <c r="C226" s="51" t="s">
        <v>117</v>
      </c>
      <c r="D226" s="26" t="s">
        <v>119</v>
      </c>
      <c r="E226" s="26" t="s">
        <v>102</v>
      </c>
      <c r="F226" s="27" t="s">
        <v>170</v>
      </c>
      <c r="G226" s="26">
        <v>11</v>
      </c>
      <c r="H226" s="26"/>
      <c r="I226" s="28"/>
      <c r="J226" s="28"/>
      <c r="K226" s="28"/>
      <c r="L226" s="28"/>
      <c r="M226" s="28"/>
      <c r="N226" s="17">
        <f>'[1]By Space Type'!M169+'[1]By Space Type'!M418+'[1]By Space Type'!M426+'[1]By Space Type'!M434+'[1]By Space Type'!M510+'[1]By Space Type'!M839</f>
        <v>2</v>
      </c>
      <c r="O226" s="28"/>
      <c r="P226" s="28"/>
      <c r="Q226" s="28"/>
      <c r="R226" s="28"/>
      <c r="S226" s="28"/>
      <c r="T226" s="28"/>
    </row>
    <row r="227" spans="1:20">
      <c r="A227" s="59"/>
      <c r="C227" s="50"/>
      <c r="I227" s="25"/>
      <c r="J227" s="25"/>
      <c r="K227" s="25"/>
      <c r="L227" s="25"/>
      <c r="M227" s="25"/>
      <c r="N227" s="17"/>
      <c r="O227" s="25"/>
      <c r="P227" s="30">
        <f>I217*N217</f>
        <v>0</v>
      </c>
      <c r="Q227" s="30"/>
      <c r="R227" s="30" t="e">
        <f>N217*#REF!</f>
        <v>#REF!</v>
      </c>
    </row>
    <row r="228" spans="1:20">
      <c r="A228" s="59"/>
      <c r="B228" s="31"/>
      <c r="C228" s="52"/>
      <c r="D228" s="31"/>
      <c r="E228" s="31"/>
      <c r="F228" s="31"/>
      <c r="G228" s="31"/>
      <c r="H228" s="31"/>
      <c r="I228" s="32"/>
      <c r="J228" s="32"/>
      <c r="K228" s="32"/>
      <c r="L228" s="32"/>
      <c r="M228" s="32"/>
      <c r="N228" s="17"/>
      <c r="O228" s="32"/>
      <c r="P228" s="32"/>
      <c r="Q228" s="32"/>
      <c r="R228" s="32"/>
    </row>
    <row r="229" spans="1:20">
      <c r="A229" s="59"/>
      <c r="B229" s="31"/>
      <c r="C229" s="52"/>
      <c r="D229" s="31"/>
      <c r="E229" s="31"/>
      <c r="F229" s="31"/>
      <c r="G229" s="31"/>
      <c r="H229" s="31"/>
      <c r="I229" s="32"/>
      <c r="J229" s="32"/>
      <c r="K229" s="32"/>
      <c r="L229" s="32"/>
      <c r="M229" s="32"/>
      <c r="N229" s="17"/>
      <c r="O229" s="32"/>
      <c r="P229" s="32"/>
      <c r="Q229" s="32"/>
      <c r="R229" s="32"/>
    </row>
    <row r="230" spans="1:20" ht="66">
      <c r="A230" s="59"/>
      <c r="B230" s="26" t="s">
        <v>179</v>
      </c>
      <c r="C230" s="51">
        <v>1</v>
      </c>
      <c r="D230" s="26" t="s">
        <v>180</v>
      </c>
      <c r="E230" s="26" t="s">
        <v>110</v>
      </c>
      <c r="F230" s="27" t="s">
        <v>181</v>
      </c>
      <c r="G230" s="26">
        <v>1</v>
      </c>
      <c r="H230" s="26"/>
      <c r="I230" s="28"/>
      <c r="J230" s="28"/>
      <c r="K230" s="28"/>
      <c r="L230" s="28"/>
      <c r="M230" s="28"/>
      <c r="N230" s="17">
        <f>'[1]By Space Type'!M173+'[1]By Space Type'!M422+'[1]By Space Type'!M430+'[1]By Space Type'!M438+'[1]By Space Type'!M514+'[1]By Space Type'!M843</f>
        <v>0</v>
      </c>
      <c r="O230" s="28"/>
      <c r="P230" s="28"/>
      <c r="Q230" s="28"/>
      <c r="R230" s="28"/>
      <c r="S230" s="28"/>
      <c r="T230" s="28"/>
    </row>
    <row r="231" spans="1:20">
      <c r="A231" s="59"/>
      <c r="B231" s="31"/>
      <c r="C231" s="52"/>
      <c r="D231" s="31"/>
      <c r="E231" s="31"/>
      <c r="F231" s="31"/>
      <c r="G231" s="31"/>
      <c r="H231" s="31"/>
      <c r="I231" s="32"/>
      <c r="J231" s="32"/>
      <c r="K231" s="32"/>
      <c r="L231" s="32"/>
      <c r="M231" s="32"/>
      <c r="N231" s="17"/>
      <c r="O231" s="32"/>
      <c r="P231" s="32"/>
      <c r="Q231" s="32"/>
      <c r="R231" s="32"/>
    </row>
    <row r="232" spans="1:20">
      <c r="A232" s="59"/>
      <c r="B232" s="31"/>
      <c r="C232" s="52"/>
      <c r="D232" s="31"/>
      <c r="E232" s="31"/>
      <c r="F232" s="31"/>
      <c r="G232" s="31"/>
      <c r="H232" s="31"/>
      <c r="I232" s="32"/>
      <c r="J232" s="32"/>
      <c r="K232" s="32"/>
      <c r="L232" s="32"/>
      <c r="M232" s="32"/>
      <c r="N232" s="17"/>
      <c r="O232" s="32"/>
      <c r="P232" s="32"/>
      <c r="Q232" s="32"/>
      <c r="R232" s="32"/>
    </row>
    <row r="233" spans="1:20">
      <c r="A233" s="59"/>
      <c r="B233" s="31"/>
      <c r="C233" s="52"/>
      <c r="D233" s="31"/>
      <c r="E233" s="31"/>
      <c r="F233" s="31"/>
      <c r="G233" s="31"/>
      <c r="H233" s="31"/>
      <c r="I233" s="32"/>
      <c r="J233" s="32"/>
      <c r="K233" s="32"/>
      <c r="L233" s="32"/>
      <c r="M233" s="32"/>
      <c r="N233" s="17"/>
      <c r="O233" s="32"/>
      <c r="P233" s="32"/>
      <c r="Q233" s="32"/>
      <c r="R233" s="32"/>
    </row>
    <row r="234" spans="1:20">
      <c r="A234" s="59"/>
      <c r="B234" s="26" t="s">
        <v>114</v>
      </c>
      <c r="C234" s="51"/>
      <c r="D234" s="26" t="s">
        <v>26</v>
      </c>
      <c r="E234" s="26" t="s">
        <v>26</v>
      </c>
      <c r="F234" s="27" t="s">
        <v>26</v>
      </c>
      <c r="G234" s="26"/>
      <c r="H234" s="26"/>
      <c r="I234" s="28"/>
      <c r="J234" s="28"/>
      <c r="K234" s="28"/>
      <c r="L234" s="28"/>
      <c r="M234" s="28"/>
      <c r="N234" s="17">
        <f>'[1]By Space Type'!M216+'[1]By Space Type'!M363+'[1]By Space Type'!M497+'[1]By Space Type'!M507+'[1]By Space Type'!M525+'[1]By Space Type'!M680+'[1]By Space Type'!M698+'[1]By Space Type'!M788</f>
        <v>0</v>
      </c>
      <c r="O234" s="28"/>
      <c r="P234" s="28"/>
      <c r="Q234" s="28"/>
      <c r="R234" s="28"/>
      <c r="S234" s="28"/>
      <c r="T234" s="28"/>
    </row>
    <row r="235" spans="1:20">
      <c r="A235" s="3"/>
      <c r="C235" s="50"/>
      <c r="I235" s="25"/>
      <c r="J235" s="25"/>
      <c r="K235" s="25"/>
      <c r="L235" s="25"/>
      <c r="M235" s="25"/>
      <c r="N235" s="17"/>
      <c r="O235" s="25"/>
      <c r="P235" s="30">
        <f>I228*N228</f>
        <v>0</v>
      </c>
      <c r="Q235" s="30"/>
      <c r="R235" s="30" t="e">
        <f>N228*#REF!</f>
        <v>#REF!</v>
      </c>
    </row>
    <row r="236" spans="1:20">
      <c r="A236" s="3"/>
      <c r="C236" s="50"/>
      <c r="I236" s="25"/>
      <c r="J236" s="25"/>
      <c r="K236" s="25"/>
      <c r="L236" s="25"/>
      <c r="M236" s="25"/>
      <c r="N236" s="17"/>
      <c r="O236" s="25"/>
      <c r="P236" s="30">
        <f>I233*N233</f>
        <v>0</v>
      </c>
      <c r="Q236" s="30"/>
      <c r="R236" s="30" t="e">
        <f>N233*#REF!</f>
        <v>#REF!</v>
      </c>
    </row>
    <row r="237" spans="1:20">
      <c r="A237" s="3"/>
      <c r="C237" s="50"/>
      <c r="I237" s="25"/>
      <c r="J237" s="25"/>
      <c r="K237" s="25"/>
      <c r="L237" s="25"/>
      <c r="M237" s="25"/>
      <c r="N237" s="17"/>
      <c r="O237" s="25"/>
      <c r="P237" s="30"/>
      <c r="Q237" s="30"/>
      <c r="R237" s="30"/>
    </row>
    <row r="238" spans="1:20">
      <c r="C238" s="50"/>
      <c r="I238" s="25"/>
      <c r="J238" s="25"/>
      <c r="K238" s="25"/>
      <c r="L238" s="25"/>
      <c r="M238" s="25"/>
      <c r="N238" s="17"/>
      <c r="O238" s="25"/>
      <c r="P238" s="25"/>
      <c r="Q238" s="25"/>
      <c r="R238" s="25"/>
    </row>
    <row r="239" spans="1:20">
      <c r="C239" s="50"/>
      <c r="I239" s="25"/>
      <c r="J239" s="25"/>
      <c r="K239" s="25"/>
      <c r="L239" s="25"/>
      <c r="M239" s="25"/>
      <c r="N239" s="17"/>
      <c r="O239" s="25"/>
      <c r="P239" s="25"/>
      <c r="Q239" s="25"/>
      <c r="R239" s="25"/>
    </row>
    <row r="240" spans="1:20" ht="49.5">
      <c r="A240" s="61" t="s">
        <v>43</v>
      </c>
      <c r="B240" s="26" t="s">
        <v>44</v>
      </c>
      <c r="C240" s="51" t="s">
        <v>120</v>
      </c>
      <c r="D240" s="27" t="s">
        <v>243</v>
      </c>
      <c r="E240" s="26" t="s">
        <v>66</v>
      </c>
      <c r="F240" s="27" t="s">
        <v>131</v>
      </c>
      <c r="G240" s="26">
        <v>68</v>
      </c>
      <c r="H240" s="26"/>
      <c r="I240" s="28"/>
      <c r="J240" s="28"/>
      <c r="K240" s="28"/>
      <c r="L240" s="28"/>
      <c r="M240" s="28"/>
      <c r="N240" s="17">
        <f>'[1]By Space Type'!M241+'[1]By Space Type'!M373+'[1]By Space Type'!M567+'[1]By Space Type'!M739+'[1]By Space Type'!M804</f>
        <v>0</v>
      </c>
      <c r="O240" s="28"/>
      <c r="P240" s="28"/>
      <c r="Q240" s="28"/>
      <c r="R240" s="28"/>
      <c r="S240" s="28"/>
      <c r="T240" s="28"/>
    </row>
    <row r="241" spans="1:20">
      <c r="A241" s="62"/>
      <c r="C241" s="50"/>
      <c r="I241" s="25"/>
      <c r="J241" s="25"/>
      <c r="K241" s="25"/>
      <c r="L241" s="25"/>
      <c r="M241" s="25"/>
      <c r="N241" s="17"/>
      <c r="O241" s="25"/>
      <c r="P241" s="25"/>
      <c r="Q241" s="25"/>
      <c r="R241" s="25"/>
    </row>
    <row r="242" spans="1:20">
      <c r="A242" s="62"/>
      <c r="C242" s="50"/>
      <c r="I242" s="25"/>
      <c r="J242" s="25"/>
      <c r="K242" s="25"/>
      <c r="L242" s="25"/>
      <c r="M242" s="25"/>
      <c r="N242" s="17"/>
      <c r="O242" s="25"/>
      <c r="P242" s="30">
        <f>I240*N240</f>
        <v>0</v>
      </c>
      <c r="Q242" s="30"/>
      <c r="R242" s="30" t="e">
        <f>N240*#REF!</f>
        <v>#REF!</v>
      </c>
    </row>
    <row r="243" spans="1:20">
      <c r="A243" s="62"/>
      <c r="B243" s="31"/>
      <c r="C243" s="52"/>
      <c r="D243" s="31"/>
      <c r="E243" s="31"/>
      <c r="F243" s="31"/>
      <c r="G243" s="31"/>
      <c r="H243" s="31"/>
      <c r="I243" s="32"/>
      <c r="J243" s="32"/>
      <c r="K243" s="32"/>
      <c r="L243" s="32"/>
      <c r="M243" s="32"/>
      <c r="N243" s="17"/>
      <c r="O243" s="32"/>
      <c r="P243" s="32"/>
      <c r="Q243" s="32"/>
      <c r="R243" s="32"/>
    </row>
    <row r="244" spans="1:20" ht="66">
      <c r="A244" s="62"/>
      <c r="B244" s="26" t="s">
        <v>45</v>
      </c>
      <c r="C244" s="51" t="s">
        <v>121</v>
      </c>
      <c r="D244" s="27" t="s">
        <v>230</v>
      </c>
      <c r="E244" s="26" t="s">
        <v>66</v>
      </c>
      <c r="F244" s="27" t="s">
        <v>236</v>
      </c>
      <c r="G244" s="26">
        <v>5</v>
      </c>
      <c r="H244" s="26"/>
      <c r="I244" s="28"/>
      <c r="J244" s="28"/>
      <c r="K244" s="28"/>
      <c r="L244" s="28"/>
      <c r="M244" s="28"/>
      <c r="N244" s="17">
        <f>'[1]By Space Type'!M231+'[1]By Space Type'!M363+'[1]By Space Type'!M557+'[1]By Space Type'!M729+'[1]By Space Type'!M794</f>
        <v>0</v>
      </c>
      <c r="O244" s="28"/>
      <c r="P244" s="28"/>
      <c r="Q244" s="28"/>
      <c r="R244" s="28"/>
      <c r="S244" s="28"/>
      <c r="T244" s="28"/>
    </row>
    <row r="245" spans="1:20">
      <c r="A245" s="62"/>
      <c r="C245" s="50"/>
      <c r="I245" s="25"/>
      <c r="J245" s="25"/>
      <c r="K245" s="25"/>
      <c r="L245" s="25"/>
      <c r="M245" s="25"/>
      <c r="N245" s="17"/>
      <c r="O245" s="25"/>
      <c r="P245" s="25"/>
      <c r="Q245" s="25"/>
      <c r="R245" s="25"/>
    </row>
    <row r="246" spans="1:20">
      <c r="A246" s="62"/>
      <c r="C246" s="50"/>
      <c r="I246" s="25"/>
      <c r="J246" s="25"/>
      <c r="K246" s="25"/>
      <c r="L246" s="25"/>
      <c r="M246" s="25"/>
      <c r="N246" s="17"/>
      <c r="O246" s="25"/>
      <c r="P246" s="30">
        <f>I244*N244</f>
        <v>0</v>
      </c>
      <c r="Q246" s="30"/>
      <c r="R246" s="30" t="e">
        <f>N244*#REF!</f>
        <v>#REF!</v>
      </c>
    </row>
    <row r="247" spans="1:20">
      <c r="A247" s="62"/>
      <c r="B247" s="31"/>
      <c r="C247" s="52"/>
      <c r="D247" s="31"/>
      <c r="E247" s="31"/>
      <c r="F247" s="31"/>
      <c r="G247" s="31"/>
      <c r="H247" s="31"/>
      <c r="I247" s="32"/>
      <c r="J247" s="32"/>
      <c r="K247" s="32"/>
      <c r="L247" s="32"/>
      <c r="M247" s="32"/>
      <c r="N247" s="17"/>
      <c r="O247" s="32"/>
      <c r="P247" s="32"/>
      <c r="Q247" s="32"/>
      <c r="R247" s="32"/>
    </row>
    <row r="248" spans="1:20" ht="66">
      <c r="A248" s="62"/>
      <c r="B248" s="26" t="s">
        <v>133</v>
      </c>
      <c r="C248" s="51">
        <v>5</v>
      </c>
      <c r="D248" s="27" t="s">
        <v>231</v>
      </c>
      <c r="E248" s="26" t="s">
        <v>66</v>
      </c>
      <c r="F248" s="27" t="s">
        <v>235</v>
      </c>
      <c r="G248" s="26">
        <v>1</v>
      </c>
      <c r="H248" s="26"/>
      <c r="I248" s="28"/>
      <c r="J248" s="28"/>
      <c r="K248" s="28"/>
      <c r="L248" s="28"/>
      <c r="M248" s="28"/>
      <c r="N248" s="56"/>
      <c r="O248" s="28"/>
      <c r="P248" s="28"/>
      <c r="Q248" s="28"/>
      <c r="R248" s="28"/>
      <c r="S248" s="26"/>
      <c r="T248" s="26"/>
    </row>
    <row r="249" spans="1:20">
      <c r="A249" s="62"/>
      <c r="B249" s="31"/>
      <c r="C249" s="52"/>
      <c r="D249" s="31"/>
      <c r="E249" s="31"/>
      <c r="F249" s="31"/>
      <c r="G249" s="31"/>
      <c r="H249" s="31"/>
      <c r="I249" s="32"/>
      <c r="J249" s="32"/>
      <c r="K249" s="32"/>
      <c r="L249" s="32"/>
      <c r="M249" s="32"/>
      <c r="N249" s="17"/>
      <c r="O249" s="32"/>
      <c r="P249" s="32"/>
      <c r="Q249" s="32"/>
      <c r="R249" s="32"/>
    </row>
    <row r="250" spans="1:20">
      <c r="A250" s="62"/>
      <c r="B250" s="31"/>
      <c r="C250" s="52"/>
      <c r="D250" s="31"/>
      <c r="E250" s="31"/>
      <c r="F250" s="31"/>
      <c r="G250" s="31"/>
      <c r="H250" s="31"/>
      <c r="I250" s="32"/>
      <c r="J250" s="32"/>
      <c r="K250" s="32"/>
      <c r="L250" s="32"/>
      <c r="M250" s="32"/>
      <c r="N250" s="17"/>
      <c r="O250" s="32"/>
      <c r="P250" s="32"/>
      <c r="Q250" s="32"/>
      <c r="R250" s="32"/>
    </row>
    <row r="251" spans="1:20">
      <c r="A251" s="62"/>
      <c r="B251" s="31"/>
      <c r="C251" s="52"/>
      <c r="D251" s="31"/>
      <c r="E251" s="31"/>
      <c r="F251" s="31"/>
      <c r="G251" s="31"/>
      <c r="H251" s="31"/>
      <c r="I251" s="32"/>
      <c r="J251" s="32"/>
      <c r="K251" s="32"/>
      <c r="L251" s="32"/>
      <c r="M251" s="32"/>
      <c r="N251" s="17"/>
      <c r="O251" s="32"/>
      <c r="P251" s="32"/>
      <c r="Q251" s="32"/>
      <c r="R251" s="32"/>
    </row>
    <row r="252" spans="1:20" ht="49.5">
      <c r="A252" s="62"/>
      <c r="B252" s="26" t="s">
        <v>46</v>
      </c>
      <c r="C252" s="51">
        <v>5</v>
      </c>
      <c r="D252" s="27" t="s">
        <v>229</v>
      </c>
      <c r="E252" s="26" t="s">
        <v>66</v>
      </c>
      <c r="F252" s="27" t="s">
        <v>234</v>
      </c>
      <c r="G252" s="26">
        <v>5</v>
      </c>
      <c r="H252" s="26"/>
      <c r="I252" s="28"/>
      <c r="J252" s="28"/>
      <c r="K252" s="28"/>
      <c r="L252" s="28"/>
      <c r="M252" s="28"/>
      <c r="N252" s="17">
        <f>'[1]By Space Type'!M221+'[1]By Space Type'!M353+'[1]By Space Type'!M547+'[1]By Space Type'!M719+'[1]By Space Type'!M784</f>
        <v>43</v>
      </c>
      <c r="O252" s="28"/>
      <c r="P252" s="28"/>
      <c r="Q252" s="28"/>
      <c r="R252" s="28"/>
      <c r="S252" s="28"/>
      <c r="T252" s="28"/>
    </row>
    <row r="253" spans="1:20">
      <c r="A253" s="62"/>
      <c r="C253" s="50"/>
      <c r="I253" s="25"/>
      <c r="J253" s="25"/>
      <c r="K253" s="25"/>
      <c r="L253" s="25"/>
      <c r="M253" s="25"/>
      <c r="N253" s="17"/>
      <c r="O253" s="25"/>
      <c r="P253" s="25"/>
      <c r="Q253" s="25"/>
      <c r="R253" s="25"/>
    </row>
    <row r="254" spans="1:20">
      <c r="A254" s="62"/>
      <c r="C254" s="50"/>
      <c r="I254" s="25"/>
      <c r="J254" s="25"/>
      <c r="K254" s="25"/>
      <c r="L254" s="25"/>
      <c r="M254" s="25"/>
      <c r="N254" s="17"/>
      <c r="O254" s="25"/>
      <c r="P254" s="30">
        <f>I252*N252</f>
        <v>0</v>
      </c>
      <c r="Q254" s="30"/>
      <c r="R254" s="30" t="e">
        <f>N252*#REF!</f>
        <v>#REF!</v>
      </c>
    </row>
    <row r="255" spans="1:20">
      <c r="A255" s="62"/>
      <c r="C255" s="50"/>
      <c r="I255" s="25"/>
      <c r="J255" s="25"/>
      <c r="K255" s="25"/>
      <c r="L255" s="25"/>
      <c r="M255" s="25"/>
      <c r="N255" s="17"/>
      <c r="O255" s="25"/>
      <c r="P255" s="32"/>
      <c r="Q255" s="32"/>
      <c r="R255" s="32"/>
    </row>
    <row r="256" spans="1:20" ht="66">
      <c r="A256" s="62"/>
      <c r="B256" s="26" t="s">
        <v>47</v>
      </c>
      <c r="C256" s="51">
        <v>5</v>
      </c>
      <c r="D256" s="27" t="s">
        <v>182</v>
      </c>
      <c r="E256" s="26" t="s">
        <v>66</v>
      </c>
      <c r="F256" s="27" t="s">
        <v>233</v>
      </c>
      <c r="G256" s="26">
        <v>6</v>
      </c>
      <c r="H256" s="26"/>
      <c r="I256" s="28"/>
      <c r="J256" s="28"/>
      <c r="K256" s="28"/>
      <c r="L256" s="28"/>
      <c r="M256" s="28"/>
      <c r="N256" s="17">
        <f>'[1]By Space Type'!M226+'[1]By Space Type'!M358+'[1]By Space Type'!M552+'[1]By Space Type'!M724+'[1]By Space Type'!M789</f>
        <v>0</v>
      </c>
      <c r="O256" s="28"/>
      <c r="P256" s="28"/>
      <c r="Q256" s="28"/>
      <c r="R256" s="28"/>
      <c r="S256" s="28"/>
      <c r="T256" s="28"/>
    </row>
    <row r="257" spans="1:20">
      <c r="A257" s="62"/>
      <c r="C257" s="50"/>
      <c r="I257" s="25"/>
      <c r="J257" s="25"/>
      <c r="K257" s="25"/>
      <c r="L257" s="25"/>
      <c r="M257" s="25"/>
      <c r="N257" s="17"/>
      <c r="O257" s="25"/>
      <c r="P257" s="25"/>
      <c r="Q257" s="25"/>
      <c r="R257" s="25"/>
    </row>
    <row r="258" spans="1:20">
      <c r="A258" s="62"/>
      <c r="C258" s="50"/>
      <c r="I258" s="25"/>
      <c r="J258" s="25"/>
      <c r="K258" s="25"/>
      <c r="L258" s="25"/>
      <c r="M258" s="25"/>
      <c r="N258" s="17"/>
      <c r="O258" s="25"/>
      <c r="P258" s="25"/>
      <c r="Q258" s="25"/>
      <c r="R258" s="25"/>
    </row>
    <row r="259" spans="1:20">
      <c r="A259" s="62"/>
      <c r="C259" s="50"/>
      <c r="I259" s="25"/>
      <c r="J259" s="25"/>
      <c r="K259" s="25"/>
      <c r="L259" s="25"/>
      <c r="M259" s="25"/>
      <c r="N259" s="17"/>
      <c r="O259" s="25"/>
      <c r="P259" s="25"/>
      <c r="Q259" s="25"/>
      <c r="R259" s="25"/>
    </row>
    <row r="260" spans="1:20">
      <c r="C260" s="50"/>
      <c r="I260" s="25"/>
      <c r="J260" s="25"/>
      <c r="K260" s="25"/>
      <c r="L260" s="25"/>
      <c r="M260" s="25"/>
      <c r="N260" s="17"/>
      <c r="O260" s="25"/>
      <c r="P260" s="30"/>
      <c r="Q260" s="30"/>
      <c r="R260" s="30"/>
    </row>
    <row r="261" spans="1:20">
      <c r="A261" s="4"/>
      <c r="C261" s="50"/>
      <c r="I261" s="25"/>
      <c r="J261" s="25"/>
      <c r="K261" s="25"/>
      <c r="L261" s="25"/>
      <c r="M261" s="25"/>
      <c r="N261" s="17"/>
      <c r="O261" s="25"/>
      <c r="P261" s="30"/>
      <c r="Q261" s="30"/>
      <c r="R261" s="30"/>
    </row>
    <row r="262" spans="1:20" ht="66">
      <c r="A262" s="59" t="s">
        <v>38</v>
      </c>
      <c r="B262" s="26" t="s">
        <v>39</v>
      </c>
      <c r="C262" s="51">
        <v>5</v>
      </c>
      <c r="D262" s="27" t="s">
        <v>222</v>
      </c>
      <c r="E262" s="26" t="s">
        <v>66</v>
      </c>
      <c r="F262" s="27" t="s">
        <v>232</v>
      </c>
      <c r="G262" s="26">
        <v>8</v>
      </c>
      <c r="H262" s="26"/>
      <c r="I262" s="28"/>
      <c r="J262" s="28"/>
      <c r="K262" s="28"/>
      <c r="L262" s="28"/>
      <c r="M262" s="28"/>
      <c r="N262" s="17">
        <f>'[1]By Space Type'!M120+'[1]By Space Type'!M128+'[1]By Space Type'!M161+'[1]By Space Type'!M420+'[1]By Space Type'!M432+'[1]By Space Type'!M504</f>
        <v>0</v>
      </c>
      <c r="O262" s="28"/>
      <c r="P262" s="28"/>
      <c r="Q262" s="28"/>
      <c r="R262" s="28"/>
      <c r="S262" s="28"/>
      <c r="T262" s="28"/>
    </row>
    <row r="263" spans="1:20">
      <c r="A263" s="59"/>
      <c r="C263" s="50"/>
      <c r="I263" s="25"/>
      <c r="J263" s="25"/>
      <c r="K263" s="25"/>
      <c r="L263" s="25"/>
      <c r="M263" s="25"/>
      <c r="N263" s="17"/>
      <c r="O263" s="25"/>
      <c r="P263" s="25"/>
      <c r="Q263" s="25"/>
      <c r="R263" s="25"/>
    </row>
    <row r="264" spans="1:20">
      <c r="A264" s="59"/>
      <c r="C264" s="50"/>
      <c r="I264" s="25"/>
      <c r="J264" s="25"/>
      <c r="K264" s="25"/>
      <c r="L264" s="25"/>
      <c r="M264" s="25"/>
      <c r="N264" s="17"/>
      <c r="O264" s="25"/>
      <c r="P264" s="30">
        <f>I262*N262</f>
        <v>0</v>
      </c>
      <c r="Q264" s="30"/>
      <c r="R264" s="30" t="e">
        <f>N262*#REF!</f>
        <v>#REF!</v>
      </c>
    </row>
    <row r="265" spans="1:20">
      <c r="A265" s="59"/>
      <c r="B265" s="31"/>
      <c r="C265" s="52"/>
      <c r="D265" s="31"/>
      <c r="E265" s="31"/>
      <c r="F265" s="31"/>
      <c r="G265" s="31"/>
      <c r="H265" s="31"/>
      <c r="I265" s="32"/>
      <c r="J265" s="32"/>
      <c r="K265" s="32"/>
      <c r="L265" s="32"/>
      <c r="M265" s="32"/>
      <c r="N265" s="17"/>
      <c r="O265" s="32"/>
      <c r="P265" s="32"/>
      <c r="Q265" s="32"/>
      <c r="R265" s="32"/>
    </row>
    <row r="266" spans="1:20" ht="66">
      <c r="A266" s="59"/>
      <c r="B266" s="26" t="s">
        <v>40</v>
      </c>
      <c r="C266" s="51" t="s">
        <v>122</v>
      </c>
      <c r="D266" s="27" t="s">
        <v>223</v>
      </c>
      <c r="E266" s="26" t="s">
        <v>66</v>
      </c>
      <c r="F266" s="27" t="s">
        <v>237</v>
      </c>
      <c r="G266" s="26">
        <v>20</v>
      </c>
      <c r="H266" s="26"/>
      <c r="I266" s="28"/>
      <c r="J266" s="28"/>
      <c r="K266" s="28"/>
      <c r="L266" s="28"/>
      <c r="M266" s="28"/>
      <c r="N266" s="17">
        <f>'[1]By Space Type'!M153+'[1]By Space Type'!M195+'[1]By Space Type'!M288+'[1]By Space Type'!M298+'[1]By Space Type'!M599+'[1]By Space Type'!M610+'[1]By Space Type'!M621+'[1]By Space Type'!M631+'[1]By Space Type'!M641+'[1]By Space Type'!M819</f>
        <v>0</v>
      </c>
      <c r="O266" s="28"/>
      <c r="P266" s="28"/>
      <c r="Q266" s="28"/>
      <c r="R266" s="28"/>
      <c r="S266" s="28"/>
      <c r="T266" s="28"/>
    </row>
    <row r="267" spans="1:20">
      <c r="A267" s="59"/>
      <c r="C267" s="50"/>
      <c r="I267" s="25"/>
      <c r="J267" s="25"/>
      <c r="K267" s="25"/>
      <c r="L267" s="25"/>
      <c r="M267" s="25"/>
      <c r="N267" s="17"/>
      <c r="O267" s="25"/>
      <c r="P267" s="25"/>
      <c r="Q267" s="25"/>
      <c r="R267" s="25"/>
    </row>
    <row r="268" spans="1:20">
      <c r="A268" s="59"/>
      <c r="C268" s="50"/>
      <c r="I268" s="25"/>
      <c r="J268" s="25"/>
      <c r="K268" s="25"/>
      <c r="L268" s="25"/>
      <c r="M268" s="25"/>
      <c r="N268" s="17"/>
      <c r="O268" s="25"/>
      <c r="P268" s="30">
        <f>I266*N266</f>
        <v>0</v>
      </c>
      <c r="Q268" s="30"/>
      <c r="R268" s="30" t="e">
        <f>N266*#REF!</f>
        <v>#REF!</v>
      </c>
    </row>
    <row r="269" spans="1:20">
      <c r="A269" s="59"/>
      <c r="B269" s="31"/>
      <c r="C269" s="52"/>
      <c r="D269" s="31"/>
      <c r="E269" s="31"/>
      <c r="F269" s="31"/>
      <c r="G269" s="31"/>
      <c r="H269" s="31"/>
      <c r="I269" s="32"/>
      <c r="J269" s="32"/>
      <c r="K269" s="32"/>
      <c r="L269" s="32"/>
      <c r="M269" s="32"/>
      <c r="N269" s="17"/>
      <c r="O269" s="32"/>
      <c r="P269" s="32"/>
      <c r="Q269" s="32"/>
      <c r="R269" s="32"/>
    </row>
    <row r="270" spans="1:20" ht="66">
      <c r="A270" s="59"/>
      <c r="B270" s="26" t="s">
        <v>41</v>
      </c>
      <c r="C270" s="51" t="s">
        <v>122</v>
      </c>
      <c r="D270" s="27" t="s">
        <v>226</v>
      </c>
      <c r="E270" s="26" t="s">
        <v>66</v>
      </c>
      <c r="F270" s="27" t="s">
        <v>238</v>
      </c>
      <c r="G270" s="26">
        <v>2</v>
      </c>
      <c r="H270" s="26"/>
      <c r="I270" s="28"/>
      <c r="J270" s="28"/>
      <c r="K270" s="28"/>
      <c r="L270" s="28"/>
      <c r="M270" s="28"/>
      <c r="N270" s="17">
        <f>'[1]By Space Type'!M278+'[1]By Space Type'!M521+'[1]By Space Type'!M677+'[1]By Space Type'!M685+'[1]By Space Type'!M693+'[1]By Space Type'!M752</f>
        <v>4</v>
      </c>
      <c r="O270" s="28"/>
      <c r="P270" s="28"/>
      <c r="Q270" s="28"/>
      <c r="R270" s="28"/>
      <c r="S270" s="28"/>
      <c r="T270" s="28"/>
    </row>
    <row r="271" spans="1:20">
      <c r="A271" s="59"/>
      <c r="C271" s="50"/>
      <c r="I271" s="25"/>
      <c r="J271" s="25"/>
      <c r="K271" s="25"/>
      <c r="L271" s="25"/>
      <c r="M271" s="25"/>
      <c r="N271" s="17"/>
      <c r="O271" s="25"/>
      <c r="P271" s="25"/>
      <c r="Q271" s="25"/>
      <c r="R271" s="25"/>
    </row>
    <row r="272" spans="1:20">
      <c r="A272" s="59"/>
      <c r="C272" s="50"/>
      <c r="I272" s="25"/>
      <c r="J272" s="25"/>
      <c r="K272" s="25"/>
      <c r="L272" s="25"/>
      <c r="M272" s="25"/>
      <c r="N272" s="17"/>
      <c r="O272" s="25"/>
      <c r="P272" s="30">
        <f>I270*N270</f>
        <v>0</v>
      </c>
      <c r="Q272" s="30"/>
      <c r="R272" s="30" t="e">
        <f>N270*#REF!</f>
        <v>#REF!</v>
      </c>
    </row>
    <row r="273" spans="1:20">
      <c r="A273" s="59"/>
      <c r="B273" s="31"/>
      <c r="C273" s="52"/>
      <c r="D273" s="31"/>
      <c r="E273" s="31"/>
      <c r="F273" s="31"/>
      <c r="G273" s="31"/>
      <c r="H273" s="31"/>
      <c r="I273" s="32"/>
      <c r="J273" s="32"/>
      <c r="K273" s="32"/>
      <c r="L273" s="32"/>
      <c r="M273" s="32"/>
      <c r="N273" s="17"/>
      <c r="O273" s="32"/>
      <c r="P273" s="32"/>
      <c r="Q273" s="32"/>
      <c r="R273" s="32"/>
    </row>
    <row r="274" spans="1:20" ht="82.5">
      <c r="A274" s="59"/>
      <c r="B274" s="26" t="s">
        <v>42</v>
      </c>
      <c r="C274" s="51" t="s">
        <v>117</v>
      </c>
      <c r="D274" s="27" t="s">
        <v>224</v>
      </c>
      <c r="E274" s="26" t="s">
        <v>66</v>
      </c>
      <c r="F274" s="27" t="s">
        <v>239</v>
      </c>
      <c r="G274" s="26">
        <v>24</v>
      </c>
      <c r="H274" s="26"/>
      <c r="I274" s="28"/>
      <c r="J274" s="28"/>
      <c r="K274" s="28"/>
      <c r="L274" s="28"/>
      <c r="M274" s="28"/>
      <c r="N274" s="17">
        <f>'[1]By Space Type'!M283+'[1]By Space Type'!M526+'[1]By Space Type'!M682+'[1]By Space Type'!M690+'[1]By Space Type'!M698+'[1]By Space Type'!M757</f>
        <v>61</v>
      </c>
      <c r="O274" s="28"/>
      <c r="P274" s="28"/>
      <c r="Q274" s="28"/>
      <c r="R274" s="28"/>
      <c r="S274" s="28"/>
      <c r="T274" s="28"/>
    </row>
    <row r="275" spans="1:20">
      <c r="A275" s="59"/>
      <c r="C275" s="50"/>
      <c r="I275" s="25"/>
      <c r="J275" s="25"/>
      <c r="K275" s="25"/>
      <c r="L275" s="25"/>
      <c r="M275" s="25"/>
      <c r="N275" s="17"/>
      <c r="O275" s="25"/>
      <c r="P275" s="25"/>
      <c r="Q275" s="25"/>
      <c r="R275" s="25"/>
    </row>
    <row r="276" spans="1:20">
      <c r="A276" s="59"/>
      <c r="C276" s="50"/>
      <c r="I276" s="25"/>
      <c r="J276" s="25"/>
      <c r="K276" s="25"/>
      <c r="L276" s="25"/>
      <c r="M276" s="25"/>
      <c r="N276" s="17"/>
      <c r="O276" s="25"/>
      <c r="P276" s="25"/>
      <c r="Q276" s="25"/>
      <c r="R276" s="25"/>
    </row>
    <row r="277" spans="1:20">
      <c r="A277" s="59"/>
      <c r="C277" s="50"/>
      <c r="I277" s="25"/>
      <c r="J277" s="25"/>
      <c r="K277" s="25"/>
      <c r="L277" s="25"/>
      <c r="M277" s="25"/>
      <c r="N277" s="17"/>
      <c r="O277" s="25"/>
      <c r="P277" s="25"/>
      <c r="Q277" s="25"/>
      <c r="R277" s="25"/>
    </row>
    <row r="278" spans="1:20" ht="66">
      <c r="A278" s="59"/>
      <c r="B278" s="26" t="s">
        <v>95</v>
      </c>
      <c r="C278" s="51">
        <v>4</v>
      </c>
      <c r="D278" s="27" t="s">
        <v>228</v>
      </c>
      <c r="E278" s="26" t="s">
        <v>66</v>
      </c>
      <c r="F278" s="27" t="s">
        <v>240</v>
      </c>
      <c r="G278" s="26">
        <v>1</v>
      </c>
      <c r="H278" s="26"/>
      <c r="I278" s="28"/>
      <c r="J278" s="28"/>
      <c r="K278" s="28"/>
      <c r="L278" s="28"/>
      <c r="M278" s="28"/>
      <c r="N278" s="17">
        <f>'[1]By Space Type'!M288+'[1]By Space Type'!M531+'[1]By Space Type'!M687+'[1]By Space Type'!M695+'[1]By Space Type'!M703+'[1]By Space Type'!M762</f>
        <v>0</v>
      </c>
      <c r="O278" s="28"/>
      <c r="P278" s="28"/>
      <c r="Q278" s="28"/>
      <c r="R278" s="28"/>
      <c r="S278" s="28"/>
      <c r="T278" s="28"/>
    </row>
    <row r="279" spans="1:20">
      <c r="A279" s="59"/>
      <c r="C279" s="50"/>
      <c r="I279" s="25"/>
      <c r="J279" s="25"/>
      <c r="K279" s="25"/>
      <c r="L279" s="25"/>
      <c r="M279" s="25"/>
      <c r="N279" s="17"/>
      <c r="O279" s="25"/>
      <c r="P279" s="25"/>
      <c r="Q279" s="25"/>
      <c r="R279" s="25"/>
    </row>
    <row r="280" spans="1:20">
      <c r="A280" s="59"/>
      <c r="C280" s="50"/>
      <c r="I280" s="25"/>
      <c r="J280" s="25"/>
      <c r="K280" s="25"/>
      <c r="L280" s="25"/>
      <c r="M280" s="25"/>
      <c r="N280" s="17"/>
      <c r="O280" s="25"/>
      <c r="P280" s="25"/>
      <c r="Q280" s="25"/>
      <c r="R280" s="25"/>
    </row>
    <row r="281" spans="1:20">
      <c r="A281" s="59"/>
      <c r="C281" s="50"/>
      <c r="I281" s="25"/>
      <c r="J281" s="25"/>
      <c r="K281" s="25"/>
      <c r="L281" s="25"/>
      <c r="M281" s="25"/>
      <c r="N281" s="17"/>
      <c r="O281" s="25"/>
      <c r="P281" s="25"/>
      <c r="Q281" s="25"/>
      <c r="R281" s="25"/>
    </row>
    <row r="282" spans="1:20" ht="82.5">
      <c r="A282" s="59"/>
      <c r="B282" s="26" t="s">
        <v>96</v>
      </c>
      <c r="C282" s="51">
        <v>3</v>
      </c>
      <c r="D282" s="27" t="s">
        <v>227</v>
      </c>
      <c r="E282" s="26" t="s">
        <v>66</v>
      </c>
      <c r="F282" s="27" t="s">
        <v>241</v>
      </c>
      <c r="G282" s="26">
        <v>1</v>
      </c>
      <c r="H282" s="26"/>
      <c r="I282" s="28"/>
      <c r="J282" s="28"/>
      <c r="K282" s="28"/>
      <c r="L282" s="28"/>
      <c r="M282" s="28"/>
      <c r="N282" s="17">
        <f>'[1]By Space Type'!M293+'[1]By Space Type'!M536+'[1]By Space Type'!M692+'[1]By Space Type'!M700+'[1]By Space Type'!M708+'[1]By Space Type'!M767</f>
        <v>0</v>
      </c>
      <c r="O282" s="28"/>
      <c r="P282" s="28"/>
      <c r="Q282" s="28"/>
      <c r="R282" s="28"/>
      <c r="S282" s="28"/>
      <c r="T282" s="28"/>
    </row>
    <row r="283" spans="1:20">
      <c r="A283" s="59"/>
      <c r="C283" s="50"/>
      <c r="I283" s="25"/>
      <c r="J283" s="25"/>
      <c r="K283" s="25"/>
      <c r="L283" s="25"/>
      <c r="M283" s="25"/>
      <c r="N283" s="17"/>
      <c r="O283" s="25"/>
      <c r="P283" s="25"/>
      <c r="Q283" s="25"/>
      <c r="R283" s="25"/>
    </row>
    <row r="284" spans="1:20">
      <c r="A284" s="59"/>
      <c r="C284" s="50"/>
      <c r="I284" s="25"/>
      <c r="J284" s="25"/>
      <c r="K284" s="25"/>
      <c r="L284" s="25"/>
      <c r="M284" s="25"/>
      <c r="N284" s="17"/>
      <c r="O284" s="25"/>
      <c r="P284" s="30">
        <f>I274*N274</f>
        <v>0</v>
      </c>
      <c r="Q284" s="30"/>
      <c r="R284" s="30" t="e">
        <f>N274*#REF!</f>
        <v>#REF!</v>
      </c>
    </row>
    <row r="285" spans="1:20">
      <c r="A285" s="59"/>
      <c r="C285" s="50"/>
      <c r="I285" s="25"/>
      <c r="J285" s="25"/>
      <c r="K285" s="25"/>
      <c r="L285" s="25"/>
      <c r="M285" s="25"/>
      <c r="N285" s="17"/>
      <c r="O285" s="25"/>
      <c r="P285" s="30"/>
      <c r="Q285" s="30"/>
      <c r="R285" s="30"/>
    </row>
    <row r="286" spans="1:20" ht="66">
      <c r="A286" s="59"/>
      <c r="B286" s="26" t="s">
        <v>97</v>
      </c>
      <c r="C286" s="51" t="s">
        <v>121</v>
      </c>
      <c r="D286" s="27" t="s">
        <v>225</v>
      </c>
      <c r="E286" s="26" t="s">
        <v>66</v>
      </c>
      <c r="F286" s="27" t="s">
        <v>242</v>
      </c>
      <c r="G286" s="26">
        <v>22</v>
      </c>
      <c r="H286" s="26"/>
      <c r="I286" s="28"/>
      <c r="J286" s="28"/>
      <c r="K286" s="28"/>
      <c r="L286" s="28"/>
      <c r="M286" s="28"/>
      <c r="N286" s="17">
        <f>'[1]By Space Type'!M298+'[1]By Space Type'!M541+'[1]By Space Type'!M697+'[1]By Space Type'!M705+'[1]By Space Type'!M713+'[1]By Space Type'!M772</f>
        <v>0</v>
      </c>
      <c r="O286" s="28"/>
      <c r="P286" s="28"/>
      <c r="Q286" s="28"/>
      <c r="R286" s="28"/>
      <c r="S286" s="28"/>
      <c r="T286" s="28"/>
    </row>
    <row r="287" spans="1:20">
      <c r="A287" s="59"/>
      <c r="I287" s="25"/>
      <c r="J287" s="25"/>
      <c r="K287" s="25"/>
      <c r="L287" s="25"/>
      <c r="M287" s="25"/>
      <c r="N287" s="17"/>
      <c r="O287" s="25"/>
      <c r="P287" s="30"/>
      <c r="Q287" s="30"/>
      <c r="R287" s="30"/>
    </row>
    <row r="288" spans="1:20">
      <c r="A288" s="59"/>
      <c r="B288" s="31"/>
      <c r="C288" s="53"/>
      <c r="D288" s="31"/>
      <c r="E288" s="31"/>
      <c r="F288" s="31"/>
      <c r="G288" s="31"/>
      <c r="H288" s="31"/>
      <c r="I288" s="32"/>
      <c r="J288" s="32"/>
      <c r="K288" s="32"/>
      <c r="L288" s="32"/>
      <c r="M288" s="32"/>
      <c r="N288" s="17"/>
      <c r="O288" s="32"/>
      <c r="P288" s="32"/>
      <c r="Q288" s="32"/>
      <c r="R288" s="32"/>
    </row>
    <row r="289" spans="1:20">
      <c r="A289" s="59"/>
      <c r="B289" s="31"/>
      <c r="C289" s="53"/>
      <c r="D289" s="31"/>
      <c r="E289" s="31"/>
      <c r="F289" s="31"/>
      <c r="G289" s="31"/>
      <c r="H289" s="31"/>
      <c r="I289" s="32"/>
      <c r="J289" s="32"/>
      <c r="K289" s="32"/>
      <c r="L289" s="32"/>
      <c r="M289" s="32"/>
      <c r="N289" s="17"/>
      <c r="O289" s="32"/>
      <c r="P289" s="32"/>
      <c r="Q289" s="32"/>
      <c r="R289" s="32"/>
    </row>
    <row r="290" spans="1:20">
      <c r="A290" s="33" t="s">
        <v>48</v>
      </c>
      <c r="B290" s="34"/>
      <c r="C290" s="54"/>
      <c r="D290" s="34"/>
      <c r="E290" s="34"/>
      <c r="F290" s="34"/>
      <c r="G290" s="34"/>
      <c r="H290" s="34"/>
      <c r="I290" s="34"/>
      <c r="J290" s="34"/>
      <c r="K290" s="34"/>
      <c r="L290" s="34"/>
      <c r="M290" s="34"/>
      <c r="N290" s="35"/>
      <c r="O290" s="34"/>
      <c r="P290" s="5"/>
      <c r="Q290" s="34"/>
      <c r="R290" s="5" t="e">
        <f>SUM(#REF!)</f>
        <v>#REF!</v>
      </c>
      <c r="S290" s="34"/>
      <c r="T290" s="34"/>
    </row>
    <row r="291" spans="1:20">
      <c r="A291" s="4"/>
      <c r="N291" s="17"/>
    </row>
    <row r="292" spans="1:20">
      <c r="A292" s="4"/>
      <c r="N292" s="17"/>
    </row>
    <row r="293" spans="1:20" ht="49.5">
      <c r="A293" s="59" t="s">
        <v>191</v>
      </c>
      <c r="B293" s="26" t="s">
        <v>89</v>
      </c>
      <c r="C293" s="51">
        <v>3</v>
      </c>
      <c r="D293" s="27" t="s">
        <v>142</v>
      </c>
      <c r="E293" s="26" t="s">
        <v>77</v>
      </c>
      <c r="F293" s="27" t="s">
        <v>141</v>
      </c>
      <c r="G293" s="26">
        <v>48</v>
      </c>
      <c r="H293" s="26"/>
      <c r="I293" s="28"/>
      <c r="J293" s="28"/>
      <c r="K293" s="28"/>
      <c r="L293" s="28"/>
      <c r="M293" s="28"/>
      <c r="N293" s="17">
        <f>'[1]By Space Type'!M305+'[1]By Space Type'!M548+'[1]By Space Type'!M704+'[1]By Space Type'!M712+'[1]By Space Type'!M720+'[1]By Space Type'!M779</f>
        <v>0</v>
      </c>
      <c r="O293" s="28"/>
      <c r="P293" s="28"/>
      <c r="Q293" s="28"/>
      <c r="R293" s="28"/>
      <c r="S293" s="28"/>
      <c r="T293" s="28"/>
    </row>
    <row r="294" spans="1:20">
      <c r="A294" s="59"/>
      <c r="N294" s="17"/>
    </row>
    <row r="295" spans="1:20">
      <c r="A295" s="59"/>
      <c r="N295" s="17"/>
    </row>
    <row r="296" spans="1:20">
      <c r="A296" s="59"/>
      <c r="N296" s="17"/>
    </row>
    <row r="297" spans="1:20" ht="49.5">
      <c r="A297" s="59"/>
      <c r="B297" s="26" t="s">
        <v>90</v>
      </c>
      <c r="C297" s="51">
        <v>3</v>
      </c>
      <c r="D297" s="27" t="s">
        <v>143</v>
      </c>
      <c r="E297" s="26" t="s">
        <v>77</v>
      </c>
      <c r="F297" s="27" t="s">
        <v>144</v>
      </c>
      <c r="G297" s="26">
        <v>6</v>
      </c>
      <c r="H297" s="26"/>
      <c r="I297" s="28"/>
      <c r="J297" s="28"/>
      <c r="K297" s="28"/>
      <c r="L297" s="28"/>
      <c r="M297" s="28"/>
      <c r="N297" s="17">
        <f>'[1]By Space Type'!M310+'[1]By Space Type'!M553+'[1]By Space Type'!M709+'[1]By Space Type'!M717+'[1]By Space Type'!M725+'[1]By Space Type'!M784</f>
        <v>6</v>
      </c>
      <c r="O297" s="28"/>
      <c r="P297" s="28"/>
      <c r="Q297" s="28"/>
      <c r="R297" s="28"/>
      <c r="S297" s="28"/>
      <c r="T297" s="28"/>
    </row>
    <row r="298" spans="1:20">
      <c r="A298" s="59"/>
      <c r="N298" s="17"/>
    </row>
    <row r="299" spans="1:20">
      <c r="A299" s="59"/>
      <c r="N299" s="17"/>
    </row>
    <row r="300" spans="1:20">
      <c r="A300" s="59"/>
      <c r="N300" s="17"/>
    </row>
    <row r="301" spans="1:20" ht="49.5">
      <c r="A301" s="59"/>
      <c r="B301" s="26" t="s">
        <v>30</v>
      </c>
      <c r="C301" s="51">
        <v>3</v>
      </c>
      <c r="D301" s="27" t="s">
        <v>149</v>
      </c>
      <c r="E301" s="26" t="s">
        <v>112</v>
      </c>
      <c r="F301" s="27" t="s">
        <v>152</v>
      </c>
      <c r="G301" s="26">
        <v>4</v>
      </c>
      <c r="H301" s="26"/>
      <c r="I301" s="28"/>
      <c r="J301" s="28"/>
      <c r="K301" s="28"/>
      <c r="L301" s="28"/>
      <c r="M301" s="28"/>
      <c r="N301" s="17">
        <f>'[1]By Space Type'!M314+'[1]By Space Type'!M557+'[1]By Space Type'!M713+'[1]By Space Type'!M721+'[1]By Space Type'!M729+'[1]By Space Type'!M788</f>
        <v>0</v>
      </c>
      <c r="O301" s="28"/>
      <c r="P301" s="28"/>
      <c r="Q301" s="28"/>
      <c r="R301" s="28"/>
      <c r="S301" s="28"/>
      <c r="T301" s="28"/>
    </row>
    <row r="302" spans="1:20">
      <c r="A302" s="59"/>
      <c r="N302" s="17"/>
    </row>
    <row r="303" spans="1:20">
      <c r="A303" s="59"/>
      <c r="N303" s="17"/>
    </row>
    <row r="304" spans="1:20">
      <c r="A304" s="59"/>
      <c r="N304" s="17"/>
    </row>
    <row r="305" spans="1:20" ht="33">
      <c r="A305" s="59"/>
      <c r="B305" s="26" t="s">
        <v>99</v>
      </c>
      <c r="C305" s="51">
        <v>3</v>
      </c>
      <c r="D305" s="27" t="s">
        <v>150</v>
      </c>
      <c r="E305" s="26" t="s">
        <v>112</v>
      </c>
      <c r="F305" s="27" t="s">
        <v>151</v>
      </c>
      <c r="G305" s="26">
        <v>2</v>
      </c>
      <c r="H305" s="26"/>
      <c r="I305" s="28"/>
      <c r="J305" s="28"/>
      <c r="K305" s="28"/>
      <c r="L305" s="28"/>
      <c r="M305" s="28"/>
      <c r="N305" s="17">
        <f>'[1]By Space Type'!M318+'[1]By Space Type'!M561+'[1]By Space Type'!M717+'[1]By Space Type'!M725+'[1]By Space Type'!M733+'[1]By Space Type'!M792</f>
        <v>0</v>
      </c>
      <c r="O305" s="28"/>
      <c r="P305" s="28"/>
      <c r="Q305" s="28"/>
      <c r="R305" s="28"/>
      <c r="S305" s="28"/>
      <c r="T305" s="28"/>
    </row>
    <row r="306" spans="1:20">
      <c r="A306" s="59"/>
      <c r="N306" s="17"/>
    </row>
    <row r="307" spans="1:20">
      <c r="A307" s="59"/>
      <c r="N307" s="17"/>
    </row>
    <row r="308" spans="1:20">
      <c r="A308" s="4"/>
      <c r="N308" s="17"/>
    </row>
    <row r="309" spans="1:20">
      <c r="A309" s="33" t="s">
        <v>48</v>
      </c>
      <c r="B309" s="34"/>
      <c r="C309" s="54"/>
      <c r="D309" s="34"/>
      <c r="E309" s="34"/>
      <c r="F309" s="34"/>
      <c r="G309" s="34"/>
      <c r="H309" s="34"/>
      <c r="I309" s="34"/>
      <c r="J309" s="34"/>
      <c r="K309" s="34"/>
      <c r="L309" s="34"/>
      <c r="M309" s="34"/>
      <c r="N309" s="35"/>
      <c r="O309" s="34"/>
      <c r="P309" s="5"/>
      <c r="Q309" s="34"/>
      <c r="R309" s="5" t="e">
        <f>SUM(R11:R288)</f>
        <v>#REF!</v>
      </c>
      <c r="S309" s="34"/>
      <c r="T309" s="34"/>
    </row>
    <row r="310" spans="1:20">
      <c r="N310" s="17"/>
    </row>
    <row r="311" spans="1:20">
      <c r="N311" s="17"/>
    </row>
    <row r="312" spans="1:20">
      <c r="N312" s="17"/>
    </row>
    <row r="313" spans="1:20">
      <c r="N313" s="17"/>
    </row>
    <row r="314" spans="1:20">
      <c r="N314" s="17"/>
    </row>
    <row r="315" spans="1:20">
      <c r="N315" s="17"/>
    </row>
    <row r="316" spans="1:20">
      <c r="N316" s="17"/>
    </row>
    <row r="317" spans="1:20">
      <c r="N317" s="17"/>
    </row>
    <row r="318" spans="1:20">
      <c r="N318" s="17"/>
    </row>
    <row r="319" spans="1:20">
      <c r="N319" s="17"/>
    </row>
  </sheetData>
  <mergeCells count="13">
    <mergeCell ref="A293:A307"/>
    <mergeCell ref="S8:T8"/>
    <mergeCell ref="A262:A289"/>
    <mergeCell ref="A240:A259"/>
    <mergeCell ref="A207:A214"/>
    <mergeCell ref="A104:A110"/>
    <mergeCell ref="A11:A49"/>
    <mergeCell ref="A166:A201"/>
    <mergeCell ref="A140:A163"/>
    <mergeCell ref="A52:A79"/>
    <mergeCell ref="A217:A234"/>
    <mergeCell ref="A130:A137"/>
    <mergeCell ref="A86:A96"/>
  </mergeCells>
  <printOptions gridLines="1"/>
  <pageMargins left="0.25" right="0.25" top="0.75" bottom="0.75" header="0.3" footer="0.3"/>
  <pageSetup scale="58" fitToHeight="10" orientation="landscape" r:id="rId1"/>
  <headerFooter>
    <oddFooter>&amp;CPage &amp;P of &amp;N&amp;RGensler  I  ARCHITEKTON</oddFooter>
  </headerFooter>
  <rowBreaks count="1" manualBreakCount="1">
    <brk id="2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Products - 130325 BID DOC</vt:lpstr>
      <vt:lpstr>'Products - 130325 BID DOC'!Print_Area</vt:lpstr>
      <vt:lpstr>'Products - 130325 BID DOC'!Print_Titles</vt:lpstr>
    </vt:vector>
  </TitlesOfParts>
  <Company>Abacus Project Management,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Turner</dc:creator>
  <cp:lastModifiedBy>Stacie Malekooti</cp:lastModifiedBy>
  <cp:lastPrinted>2013-04-01T17:21:50Z</cp:lastPrinted>
  <dcterms:created xsi:type="dcterms:W3CDTF">2000-04-06T18:50:53Z</dcterms:created>
  <dcterms:modified xsi:type="dcterms:W3CDTF">2013-04-17T15:07:55Z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